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619" activeTab="1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</sheets>
  <definedNames>
    <definedName name="_xlnm.Print_Area" localSheetId="2">'1'!$A$2:$D$41</definedName>
    <definedName name="_xlnm.Print_Area" localSheetId="12">'11'!$A$1:$E$5</definedName>
    <definedName name="_xlnm.Print_Area" localSheetId="3">'2'!$A$1:$B$36</definedName>
    <definedName name="_xlnm.Print_Area" localSheetId="4">'3'!$A$1:$D$20</definedName>
    <definedName name="_xlnm.Print_Area" localSheetId="5">'4'!$A$1:$F$33</definedName>
    <definedName name="_xlnm.Print_Area" localSheetId="6">'5'!$A$1:$K$9</definedName>
    <definedName name="_xlnm.Print_Area" localSheetId="7">'6'!$A$1:$E$21</definedName>
    <definedName name="_xlnm.Print_Area" localSheetId="8">'7'!$A$1:$E$43</definedName>
    <definedName name="_xlnm.Print_Area" localSheetId="9">'8'!$A$1:$H$8</definedName>
    <definedName name="_xlnm.Print_Area" localSheetId="10">'9'!$A$1:$E$20</definedName>
    <definedName name="_xlnm.Print_Titles" localSheetId="2">'1'!$1:$5</definedName>
    <definedName name="_xlnm.Print_Titles" localSheetId="12">'11'!$1:5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  <definedName name="_xlnm._FilterDatabase" localSheetId="3" hidden="1">'2'!$C$7:$I$7</definedName>
  </definedNames>
  <calcPr calcId="144525"/>
</workbook>
</file>

<file path=xl/sharedStrings.xml><?xml version="1.0" encoding="utf-8"?>
<sst xmlns="http://schemas.openxmlformats.org/spreadsheetml/2006/main" count="386" uniqueCount="287">
  <si>
    <t>单位代码：</t>
  </si>
  <si>
    <t>单位名称：中共陇南市委政法委员会</t>
  </si>
  <si>
    <t>部门预算公开表</t>
  </si>
  <si>
    <t>编制日期：   年   月  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</si>
  <si>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</si>
  <si>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</si>
  <si>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</si>
  <si>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</si>
  <si>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</si>
  <si>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</si>
  <si>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</si>
  <si>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</si>
  <si>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</si>
  <si>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</si>
  <si>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</si>
  <si>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</si>
  <si>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</si>
  <si>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</si>
  <si>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</si>
  <si>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</si>
  <si>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</si>
  <si>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</si>
  <si>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</si>
  <si>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</si>
  <si>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</si>
  <si>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</si>
  <si>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</si>
  <si>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</si>
  <si>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</si>
  <si>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</si>
  <si>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</si>
  <si>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</si>
  <si>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</si>
  <si>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</si>
  <si>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</si>
  <si>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</si>
  <si>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</si>
  <si>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</si>
  <si>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</si>
  <si>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</si>
  <si>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</si>
  <si>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</si>
  <si>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</si>
  <si>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</si>
  <si>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</si>
  <si>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</si>
  <si>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</si>
  <si>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</si>
  <si>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</si>
  <si>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</si>
  <si>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</si>
  <si>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</si>
  <si>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</si>
  <si>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</si>
  <si>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</si>
  <si>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</si>
  <si>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</si>
  <si>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</si>
  <si>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</si>
  <si>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</si>
  <si>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</si>
  <si>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</si>
  <si>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</si>
  <si>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</si>
  <si>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</si>
  <si>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</si>
  <si>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</si>
  <si>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</si>
  <si>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</si>
  <si>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二十六、国有资本经营预算支出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</si>
  <si>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</si>
  <si>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</si>
  <si>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</si>
  <si>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</si>
  <si>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</si>
  <si>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</si>
  <si>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</si>
  <si>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</si>
  <si>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</si>
  <si>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</si>
  <si>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国有资源（资产）有偿使用收入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</si>
  <si>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</si>
  <si>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</si>
  <si>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</si>
  <si>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</si>
  <si>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</si>
  <si>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</si>
  <si>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</si>
  <si>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</si>
  <si>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</si>
  <si>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</si>
  <si>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</si>
  <si>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</si>
  <si>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</si>
  <si>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</si>
  <si>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</si>
  <si>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</si>
  <si>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</si>
  <si>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</si>
  <si>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</si>
  <si>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</si>
  <si>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</si>
  <si>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</si>
  <si>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</si>
  <si>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>其他共产党事务支出</t>
  </si>
  <si>
    <t>行政运行</t>
  </si>
  <si>
    <t>公共安全支出</t>
  </si>
  <si>
    <t>其他公共安全支出</t>
  </si>
  <si>
    <t>国家司法救助支出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</si>
  <si>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</si>
  <si>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</si>
  <si>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</si>
  <si>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</si>
  <si>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</si>
  <si>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行政单位医疗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</si>
  <si>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</si>
  <si>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</si>
  <si>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</si>
  <si>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</si>
  <si>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</si>
  <si>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</si>
  <si>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</si>
  <si>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</si>
  <si>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</si>
  <si>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</si>
  <si>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</si>
  <si>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</si>
  <si>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</si>
  <si>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</si>
  <si>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</si>
  <si>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</si>
  <si>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</si>
  <si>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</si>
  <si>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</si>
  <si>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</si>
  <si>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</si>
  <si>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</si>
  <si>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</si>
  <si>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</si>
  <si>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</si>
  <si>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</si>
  <si>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</si>
  <si>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</si>
  <si>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</si>
  <si>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</si>
  <si>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</si>
  <si>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</si>
  <si>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</si>
  <si>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</si>
  <si>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</si>
  <si>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</si>
  <si>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（二十四）债务付息支出</t>
  </si>
  <si>
    <t>（二十五）债务发行费用支出</t>
  </si>
  <si>
    <t>（二十六）国有资本经营预算支出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</si>
  <si>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</si>
  <si>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</si>
  <si>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</si>
  <si>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</si>
  <si>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</si>
  <si>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</si>
  <si>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</si>
  <si>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中共陇南市委政法委员会</t>
  </si>
  <si>
    <t xml:space="preserve"> 中共陇南市委政法委员会</t>
  </si>
  <si>
    <t>一般公共预算支出情况表</t>
  </si>
  <si>
    <t>科目编码</t>
  </si>
  <si>
    <t>科目名称</t>
  </si>
  <si>
    <t>201</t>
  </si>
  <si>
    <t>20136</t>
  </si>
  <si>
    <t>2013601</t>
  </si>
  <si>
    <t>204</t>
  </si>
  <si>
    <t>20499</t>
  </si>
  <si>
    <t>2049902</t>
  </si>
  <si>
    <t>208</t>
  </si>
  <si>
    <t>20805</t>
  </si>
  <si>
    <t>2080505</t>
  </si>
  <si>
    <t>210</t>
  </si>
  <si>
    <t>21011</t>
  </si>
  <si>
    <t>2101101</t>
  </si>
  <si>
    <t>2101103</t>
  </si>
  <si>
    <t>2101199</t>
  </si>
  <si>
    <t>221</t>
  </si>
  <si>
    <t>22102</t>
  </si>
  <si>
    <t>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</si>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</sst>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"/>
    <numFmt numFmtId="181" formatCode="0.00_ ;[Red]\-0.00\ "/>
    <numFmt numFmtId="182" formatCode="#,##0.0000"/>
  </numFmts>
  <fonts count="43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2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sz val="14"/>
      <color rgb="FFFF0000"/>
      <name val="黑体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center"/>
    </xf>
    <xf numFmtId="0" fontId="23" fillId="3" borderId="2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7" applyNumberFormat="0" applyAlignment="0" applyProtection="0">
      <alignment vertical="center"/>
    </xf>
    <xf numFmtId="0" fontId="32" fillId="5" borderId="28" applyNumberFormat="0" applyAlignment="0" applyProtection="0">
      <alignment vertical="center"/>
    </xf>
    <xf numFmtId="0" fontId="33" fillId="5" borderId="27" applyNumberFormat="0" applyAlignment="0" applyProtection="0">
      <alignment vertical="center"/>
    </xf>
    <xf numFmtId="0" fontId="34" fillId="6" borderId="29" applyNumberFormat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67">
    <xf numFmtId="0" fontId="0" fillId="0" borderId="0" xfId="0"/>
    <xf numFmtId="0" fontId="1" fillId="0" borderId="0" xfId="0" applyFont="1" applyFill="1" applyBorder="1" applyAlignment="1" applyProtection="1"/>
    <xf numFmtId="0" fontId="0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ill="1"/>
    <xf numFmtId="0" fontId="1" fillId="0" borderId="0" xfId="0" applyFont="1" applyBorder="1" applyAlignment="1" applyProtection="1"/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8" fontId="9" fillId="0" borderId="2" xfId="0" applyNumberFormat="1" applyFont="1" applyFill="1" applyBorder="1" applyAlignment="1" applyProtection="1">
      <alignment horizontal="right" vertical="center"/>
    </xf>
    <xf numFmtId="178" fontId="9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vertical="center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179" fontId="9" fillId="0" borderId="3" xfId="0" applyNumberFormat="1" applyFont="1" applyFill="1" applyBorder="1" applyAlignment="1" applyProtection="1">
      <alignment horizontal="right" vertical="center" wrapText="1"/>
    </xf>
    <xf numFmtId="49" fontId="9" fillId="0" borderId="1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 wrapText="1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179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10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/>
    <xf numFmtId="0" fontId="0" fillId="0" borderId="0" xfId="0" applyBorder="1"/>
    <xf numFmtId="0" fontId="9" fillId="0" borderId="1" xfId="0" applyNumberFormat="1" applyFont="1" applyFill="1" applyBorder="1" applyAlignment="1" applyProtection="1">
      <alignment horizontal="left" vertical="center"/>
    </xf>
    <xf numFmtId="180" fontId="11" fillId="0" borderId="2" xfId="0" applyNumberFormat="1" applyFont="1" applyFill="1" applyBorder="1" applyAlignment="1">
      <alignment vertical="center"/>
    </xf>
    <xf numFmtId="180" fontId="11" fillId="0" borderId="3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 indent="2"/>
    </xf>
    <xf numFmtId="180" fontId="12" fillId="0" borderId="2" xfId="0" applyNumberFormat="1" applyFont="1" applyFill="1" applyBorder="1" applyAlignment="1">
      <alignment vertical="center"/>
    </xf>
    <xf numFmtId="180" fontId="12" fillId="0" borderId="3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 indent="3"/>
    </xf>
    <xf numFmtId="180" fontId="9" fillId="0" borderId="10" xfId="0" applyNumberFormat="1" applyFont="1" applyFill="1" applyBorder="1" applyAlignment="1" applyProtection="1">
      <alignment horizontal="right" vertical="center"/>
    </xf>
    <xf numFmtId="180" fontId="3" fillId="0" borderId="3" xfId="0" applyNumberFormat="1" applyFont="1" applyFill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horizontal="right" vertical="center"/>
    </xf>
    <xf numFmtId="180" fontId="1" fillId="0" borderId="12" xfId="0" applyNumberFormat="1" applyFont="1" applyBorder="1" applyAlignment="1" applyProtection="1"/>
    <xf numFmtId="4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13" fillId="0" borderId="1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2" xfId="0" applyNumberFormat="1" applyFont="1" applyFill="1" applyBorder="1" applyAlignment="1" applyProtection="1">
      <alignment horizontal="right" vertical="center" wrapText="1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63" applyFont="1" applyBorder="1" applyAlignment="1" applyProtection="1">
      <alignment horizontal="center" vertical="center"/>
    </xf>
    <xf numFmtId="181" fontId="3" fillId="0" borderId="3" xfId="69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180" fontId="9" fillId="0" borderId="12" xfId="0" applyNumberFormat="1" applyFont="1" applyFill="1" applyBorder="1" applyAlignment="1" applyProtection="1">
      <alignment horizontal="right" vertical="center"/>
    </xf>
    <xf numFmtId="180" fontId="3" fillId="0" borderId="12" xfId="0" applyNumberFormat="1" applyFont="1" applyFill="1" applyBorder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right" vertical="center"/>
    </xf>
    <xf numFmtId="180" fontId="9" fillId="0" borderId="14" xfId="0" applyNumberFormat="1" applyFont="1" applyFill="1" applyBorder="1" applyAlignment="1" applyProtection="1">
      <alignment horizontal="right" vertical="center"/>
    </xf>
    <xf numFmtId="180" fontId="9" fillId="0" borderId="15" xfId="0" applyNumberFormat="1" applyFont="1" applyFill="1" applyBorder="1" applyAlignment="1" applyProtection="1">
      <alignment horizontal="right" vertical="center"/>
    </xf>
    <xf numFmtId="180" fontId="1" fillId="0" borderId="16" xfId="0" applyNumberFormat="1" applyFont="1" applyBorder="1" applyAlignment="1" applyProtection="1"/>
    <xf numFmtId="0" fontId="1" fillId="0" borderId="12" xfId="0" applyFont="1" applyBorder="1" applyAlignment="1" applyProtection="1"/>
    <xf numFmtId="0" fontId="3" fillId="0" borderId="17" xfId="0" applyFont="1" applyBorder="1" applyAlignment="1" applyProtection="1">
      <alignment vertical="center"/>
    </xf>
    <xf numFmtId="0" fontId="3" fillId="0" borderId="17" xfId="0" applyFont="1" applyBorder="1" applyAlignment="1" applyProtection="1"/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49" fontId="3" fillId="0" borderId="20" xfId="0" applyNumberFormat="1" applyFont="1" applyFill="1" applyBorder="1" applyAlignment="1" applyProtection="1">
      <alignment vertical="center"/>
    </xf>
    <xf numFmtId="4" fontId="3" fillId="0" borderId="19" xfId="0" applyNumberFormat="1" applyFont="1" applyFill="1" applyBorder="1" applyAlignment="1" applyProtection="1">
      <alignment horizontal="right" vertical="center"/>
    </xf>
    <xf numFmtId="49" fontId="15" fillId="0" borderId="20" xfId="0" applyNumberFormat="1" applyFont="1" applyFill="1" applyBorder="1" applyAlignment="1" applyProtection="1">
      <alignment vertical="center"/>
    </xf>
    <xf numFmtId="0" fontId="16" fillId="0" borderId="0" xfId="0" applyFont="1" applyBorder="1" applyAlignment="1" applyProtection="1"/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8" fillId="0" borderId="0" xfId="58" applyFont="1" applyBorder="1" applyAlignment="1" applyProtection="1">
      <alignment vertical="center" wrapText="1"/>
    </xf>
    <xf numFmtId="0" fontId="2" fillId="0" borderId="0" xfId="58" applyFont="1" applyBorder="1" applyAlignment="1" applyProtection="1">
      <alignment horizontal="center" vertical="center"/>
    </xf>
    <xf numFmtId="0" fontId="3" fillId="0" borderId="17" xfId="58" applyFont="1" applyBorder="1" applyAlignment="1" applyProtection="1">
      <alignment vertical="center"/>
    </xf>
    <xf numFmtId="0" fontId="3" fillId="0" borderId="17" xfId="58" applyFont="1" applyBorder="1" applyAlignment="1" applyProtection="1"/>
    <xf numFmtId="0" fontId="3" fillId="0" borderId="0" xfId="58" applyFont="1" applyBorder="1" applyAlignment="1" applyProtection="1"/>
    <xf numFmtId="0" fontId="3" fillId="0" borderId="0" xfId="58" applyFont="1" applyBorder="1" applyAlignment="1" applyProtection="1">
      <alignment horizontal="right" vertical="center"/>
    </xf>
    <xf numFmtId="0" fontId="3" fillId="0" borderId="18" xfId="58" applyFont="1" applyBorder="1" applyAlignment="1" applyProtection="1">
      <alignment horizontal="center" vertical="center"/>
    </xf>
    <xf numFmtId="0" fontId="3" fillId="0" borderId="21" xfId="58" applyFont="1" applyBorder="1" applyAlignment="1" applyProtection="1">
      <alignment horizontal="center" vertical="center"/>
    </xf>
    <xf numFmtId="0" fontId="3" fillId="0" borderId="19" xfId="58" applyFont="1" applyBorder="1" applyAlignment="1" applyProtection="1">
      <alignment horizontal="center" vertical="center"/>
    </xf>
    <xf numFmtId="0" fontId="3" fillId="0" borderId="20" xfId="58" applyFont="1" applyFill="1" applyBorder="1" applyAlignment="1" applyProtection="1">
      <alignment vertical="center"/>
    </xf>
    <xf numFmtId="176" fontId="3" fillId="0" borderId="21" xfId="58" applyNumberFormat="1" applyFont="1" applyFill="1" applyBorder="1" applyAlignment="1" applyProtection="1">
      <alignment horizontal="right" vertical="center"/>
    </xf>
    <xf numFmtId="176" fontId="3" fillId="0" borderId="21" xfId="58" applyNumberFormat="1" applyFont="1" applyFill="1" applyBorder="1" applyAlignment="1" applyProtection="1">
      <alignment vertical="center"/>
    </xf>
    <xf numFmtId="176" fontId="3" fillId="0" borderId="20" xfId="58" applyNumberFormat="1" applyFont="1" applyFill="1" applyBorder="1" applyAlignment="1" applyProtection="1">
      <alignment horizontal="right" vertical="center" wrapText="1"/>
    </xf>
    <xf numFmtId="0" fontId="1" fillId="0" borderId="0" xfId="58" applyFont="1" applyFill="1" applyBorder="1" applyAlignment="1" applyProtection="1"/>
    <xf numFmtId="176" fontId="3" fillId="0" borderId="21" xfId="58" applyNumberFormat="1" applyFont="1" applyFill="1" applyBorder="1" applyAlignment="1" applyProtection="1">
      <alignment horizontal="right" vertical="center" wrapText="1"/>
    </xf>
    <xf numFmtId="0" fontId="3" fillId="0" borderId="18" xfId="58" applyFont="1" applyFill="1" applyBorder="1" applyAlignment="1" applyProtection="1">
      <alignment vertical="center"/>
    </xf>
    <xf numFmtId="176" fontId="3" fillId="0" borderId="19" xfId="58" applyNumberFormat="1" applyFont="1" applyFill="1" applyBorder="1" applyAlignment="1" applyProtection="1">
      <alignment horizontal="right" vertical="center" wrapText="1"/>
    </xf>
    <xf numFmtId="176" fontId="3" fillId="0" borderId="19" xfId="58" applyNumberFormat="1" applyFont="1" applyFill="1" applyBorder="1" applyAlignment="1" applyProtection="1">
      <alignment vertical="center" wrapText="1"/>
    </xf>
    <xf numFmtId="176" fontId="3" fillId="0" borderId="20" xfId="58" applyNumberFormat="1" applyFont="1" applyFill="1" applyBorder="1" applyAlignment="1" applyProtection="1">
      <alignment vertical="center" wrapText="1"/>
    </xf>
    <xf numFmtId="0" fontId="3" fillId="0" borderId="20" xfId="58" applyFont="1" applyBorder="1" applyAlignment="1" applyProtection="1">
      <alignment vertical="center"/>
    </xf>
    <xf numFmtId="176" fontId="3" fillId="0" borderId="21" xfId="58" applyNumberFormat="1" applyFont="1" applyBorder="1" applyAlignment="1" applyProtection="1">
      <alignment vertical="center"/>
    </xf>
    <xf numFmtId="176" fontId="3" fillId="0" borderId="20" xfId="58" applyNumberFormat="1" applyFont="1" applyBorder="1" applyAlignment="1" applyProtection="1"/>
    <xf numFmtId="0" fontId="3" fillId="0" borderId="20" xfId="58" applyFont="1" applyFill="1" applyBorder="1" applyAlignment="1" applyProtection="1">
      <alignment horizontal="center" vertical="center"/>
    </xf>
    <xf numFmtId="176" fontId="3" fillId="0" borderId="21" xfId="58" applyNumberFormat="1" applyFont="1" applyFill="1" applyBorder="1" applyAlignment="1" applyProtection="1">
      <alignment horizontal="center" vertical="center"/>
    </xf>
    <xf numFmtId="0" fontId="3" fillId="0" borderId="20" xfId="58" applyFont="1" applyBorder="1" applyAlignment="1" applyProtection="1">
      <alignment horizontal="center" vertical="center"/>
    </xf>
    <xf numFmtId="176" fontId="3" fillId="0" borderId="21" xfId="58" applyNumberFormat="1" applyFont="1" applyBorder="1" applyAlignment="1" applyProtection="1">
      <alignment horizontal="center" vertical="center"/>
    </xf>
    <xf numFmtId="4" fontId="3" fillId="0" borderId="21" xfId="58" applyNumberFormat="1" applyFont="1" applyFill="1" applyBorder="1" applyAlignment="1" applyProtection="1">
      <alignment horizontal="right" vertical="center" wrapText="1"/>
    </xf>
    <xf numFmtId="182" fontId="3" fillId="0" borderId="21" xfId="58" applyNumberFormat="1" applyFont="1" applyFill="1" applyBorder="1" applyAlignment="1" applyProtection="1">
      <alignment horizontal="right" vertical="center" wrapText="1"/>
    </xf>
    <xf numFmtId="176" fontId="3" fillId="0" borderId="20" xfId="58" applyNumberFormat="1" applyFont="1" applyFill="1" applyBorder="1" applyAlignment="1" applyProtection="1"/>
    <xf numFmtId="176" fontId="3" fillId="0" borderId="21" xfId="58" applyNumberFormat="1" applyFont="1" applyBorder="1" applyAlignment="1" applyProtection="1">
      <alignment horizontal="right" vertical="center" wrapText="1"/>
    </xf>
    <xf numFmtId="176" fontId="3" fillId="0" borderId="21" xfId="58" applyNumberFormat="1" applyFont="1" applyBorder="1" applyAlignment="1" applyProtection="1"/>
    <xf numFmtId="0" fontId="3" fillId="0" borderId="20" xfId="58" applyFont="1" applyBorder="1" applyAlignment="1" applyProtection="1"/>
    <xf numFmtId="176" fontId="3" fillId="0" borderId="16" xfId="58" applyNumberFormat="1" applyFont="1" applyFill="1" applyBorder="1" applyAlignment="1" applyProtection="1">
      <alignment horizontal="right" vertical="center" wrapText="1"/>
    </xf>
    <xf numFmtId="176" fontId="3" fillId="0" borderId="20" xfId="58" applyNumberFormat="1" applyFont="1" applyFill="1" applyBorder="1" applyAlignment="1" applyProtection="1">
      <alignment horizontal="center" vertical="center"/>
    </xf>
    <xf numFmtId="176" fontId="3" fillId="0" borderId="19" xfId="58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6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6" applyFont="1" applyBorder="1" applyAlignment="1" applyProtection="1">
      <alignment vertical="center"/>
    </xf>
    <xf numFmtId="0" fontId="5" fillId="0" borderId="7" xfId="6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/>
    </xf>
    <xf numFmtId="0" fontId="7" fillId="0" borderId="9" xfId="0" applyFont="1" applyBorder="1" applyAlignment="1" applyProtection="1"/>
    <xf numFmtId="0" fontId="18" fillId="0" borderId="22" xfId="6" applyFont="1" applyBorder="1" applyAlignment="1" applyProtection="1"/>
    <xf numFmtId="0" fontId="7" fillId="0" borderId="23" xfId="0" applyFont="1" applyFill="1" applyBorder="1" applyAlignment="1" applyProtection="1"/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0" xfId="49"/>
    <cellStyle name="常规 2 5" xfId="50"/>
    <cellStyle name="常规 2 9" xfId="51"/>
    <cellStyle name="常规 3 2" xfId="52"/>
    <cellStyle name="常规 3 3" xfId="53"/>
    <cellStyle name="常规 2 2" xfId="54"/>
    <cellStyle name="常规 3 4" xfId="55"/>
    <cellStyle name="常规 2 3" xfId="56"/>
    <cellStyle name="常规 2 10" xfId="57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H23"/>
  <sheetViews>
    <sheetView showGridLines="0" showZeros="0" view="pageBreakPreview" zoomScaleNormal="100" workbookViewId="0">
      <selection activeCell="L23" sqref="L23"/>
    </sheetView>
  </sheetViews>
  <sheetFormatPr defaultColWidth="9" defaultRowHeight="12.75" customHeight="1" outlineLevelCol="7"/>
  <cols>
    <col min="1" max="7" width="17.1428571428571" style="13" customWidth="1"/>
    <col min="8" max="8" width="9" style="13" customWidth="1"/>
  </cols>
  <sheetData>
    <row r="2" ht="14.25" customHeight="1" spans="1:8">
      <c r="A2" s="162"/>
      <c r="B2"/>
      <c r="C2"/>
      <c r="D2"/>
      <c r="E2"/>
      <c r="F2"/>
      <c r="G2"/>
      <c r="H2"/>
    </row>
    <row r="3" ht="18.75" customHeight="1" spans="1:8">
      <c r="A3" s="163" t="s">
        <v>0</v>
      </c>
      <c r="B3" s="163"/>
      <c r="C3" s="163"/>
      <c r="D3" s="163"/>
      <c r="E3" s="163"/>
      <c r="F3" s="163"/>
      <c r="G3" s="163"/>
      <c r="H3"/>
    </row>
    <row r="4" ht="16.5" customHeight="1" spans="1:8">
      <c r="A4" s="163" t="s">
        <v>1</v>
      </c>
      <c r="B4" s="163"/>
      <c r="C4" s="163"/>
      <c r="D4" s="163"/>
      <c r="E4" s="163"/>
      <c r="F4" s="163"/>
      <c r="G4" s="163"/>
      <c r="H4"/>
    </row>
    <row r="5" ht="14.25" customHeight="1" spans="1:8">
      <c r="A5" s="163"/>
      <c r="B5" s="163"/>
      <c r="C5" s="163"/>
      <c r="D5" s="163"/>
      <c r="E5" s="163"/>
      <c r="F5" s="163"/>
      <c r="G5" s="163"/>
      <c r="H5"/>
    </row>
    <row r="6" ht="14.25" customHeight="1" spans="1:8">
      <c r="A6" s="163"/>
      <c r="B6" s="163"/>
      <c r="C6" s="163"/>
      <c r="D6" s="163"/>
      <c r="E6" s="163"/>
      <c r="F6" s="163"/>
      <c r="G6" s="163"/>
      <c r="H6"/>
    </row>
    <row r="7" ht="14.25" customHeight="1" spans="1:8">
      <c r="A7" s="163"/>
      <c r="B7" s="163"/>
      <c r="C7" s="163"/>
      <c r="D7" s="163"/>
      <c r="E7" s="163"/>
      <c r="F7" s="163"/>
      <c r="G7" s="163"/>
      <c r="H7"/>
    </row>
    <row r="8" ht="14.25" customHeight="1" spans="1:8">
      <c r="A8" s="163"/>
      <c r="B8" s="163"/>
      <c r="C8" s="163"/>
      <c r="D8" s="163"/>
      <c r="E8" s="163"/>
      <c r="F8" s="163"/>
      <c r="G8" s="163"/>
      <c r="H8"/>
    </row>
    <row r="9" ht="33" customHeight="1" spans="1:8">
      <c r="A9" s="164" t="s">
        <v>2</v>
      </c>
      <c r="B9" s="164"/>
      <c r="C9" s="164"/>
      <c r="D9" s="164"/>
      <c r="E9" s="164"/>
      <c r="F9" s="164"/>
      <c r="G9" s="164"/>
      <c r="H9"/>
    </row>
    <row r="10" ht="14.25" customHeight="1" spans="1:8">
      <c r="A10" s="163"/>
      <c r="B10" s="163"/>
      <c r="C10" s="163"/>
      <c r="D10" s="163"/>
      <c r="E10" s="163"/>
      <c r="F10" s="163"/>
      <c r="G10" s="163"/>
      <c r="H10"/>
    </row>
    <row r="11" ht="14.25" customHeight="1" spans="1:8">
      <c r="A11" s="163"/>
      <c r="B11" s="163"/>
      <c r="C11" s="163"/>
      <c r="D11" s="163"/>
      <c r="E11" s="163"/>
      <c r="F11" s="163"/>
      <c r="G11" s="163"/>
      <c r="H11"/>
    </row>
    <row r="12" ht="14.25" customHeight="1" spans="1:8">
      <c r="A12" s="163"/>
      <c r="B12" s="163"/>
      <c r="C12" s="163"/>
      <c r="D12" s="163"/>
      <c r="E12" s="163"/>
      <c r="F12" s="163"/>
      <c r="G12" s="163"/>
      <c r="H12"/>
    </row>
    <row r="13" ht="14.25" customHeight="1" spans="1:8">
      <c r="A13" s="163"/>
      <c r="B13" s="163"/>
      <c r="C13" s="163"/>
      <c r="D13" s="163"/>
      <c r="E13" s="163"/>
      <c r="F13" s="163"/>
      <c r="G13" s="163"/>
      <c r="H13"/>
    </row>
    <row r="14" ht="14.25" customHeight="1" spans="1:8">
      <c r="A14" s="163"/>
      <c r="B14" s="163"/>
      <c r="C14" s="163"/>
      <c r="D14" s="163"/>
      <c r="E14" s="163"/>
      <c r="F14" s="163"/>
      <c r="G14" s="163"/>
      <c r="H14"/>
    </row>
    <row r="15" ht="14.25" customHeight="1" spans="1:8">
      <c r="A15" s="163"/>
      <c r="B15" s="163"/>
      <c r="C15" s="163"/>
      <c r="D15" s="163"/>
      <c r="E15" s="163"/>
      <c r="F15" s="163"/>
      <c r="G15" s="163"/>
      <c r="H15"/>
    </row>
    <row r="16" ht="14.25" customHeight="1" spans="1:8">
      <c r="A16" s="163"/>
      <c r="B16" s="163"/>
      <c r="C16" s="163"/>
      <c r="D16" s="163"/>
      <c r="E16" s="163"/>
      <c r="F16" s="163"/>
      <c r="G16" s="163"/>
      <c r="H16"/>
    </row>
    <row r="17" ht="14.25" customHeight="1" spans="1:8">
      <c r="A17" s="163"/>
      <c r="B17" s="163"/>
      <c r="C17" s="163"/>
      <c r="D17" s="163"/>
      <c r="E17" s="163"/>
      <c r="F17" s="163"/>
      <c r="G17" s="163"/>
      <c r="H17"/>
    </row>
    <row r="18" ht="14.25" customHeight="1" spans="1:8">
      <c r="A18" s="163"/>
      <c r="B18" s="163"/>
      <c r="C18" s="163"/>
      <c r="D18" s="163"/>
      <c r="E18" s="163"/>
      <c r="F18" s="163"/>
      <c r="G18" s="163"/>
      <c r="H18"/>
    </row>
    <row r="19" ht="14.25" customHeight="1" spans="1:8">
      <c r="A19" s="165" t="s">
        <v>3</v>
      </c>
      <c r="B19" s="163"/>
      <c r="C19" s="163"/>
      <c r="D19" s="163"/>
      <c r="E19" s="163"/>
      <c r="F19" s="163"/>
      <c r="G19" s="163"/>
      <c r="H19"/>
    </row>
    <row r="20" ht="14.25" customHeight="1" spans="1:8">
      <c r="A20" s="163"/>
      <c r="B20" s="163"/>
      <c r="C20" s="163"/>
      <c r="D20" s="163"/>
      <c r="E20" s="163"/>
      <c r="F20" s="163"/>
      <c r="G20" s="163"/>
      <c r="H20"/>
    </row>
    <row r="21" ht="14.25" customHeight="1" spans="1:8">
      <c r="A21" s="163"/>
      <c r="B21" s="163"/>
      <c r="C21" s="163"/>
      <c r="D21" s="163"/>
      <c r="E21" s="163"/>
      <c r="F21" s="163"/>
      <c r="G21" s="163"/>
      <c r="H21"/>
    </row>
    <row r="22" ht="14.25" customHeight="1" spans="1:8">
      <c r="A22" s="163"/>
      <c r="B22" s="163" t="s">
        <v>4</v>
      </c>
      <c r="C22"/>
      <c r="D22" s="163" t="s">
        <v>5</v>
      </c>
      <c r="F22" s="163" t="s">
        <v>6</v>
      </c>
      <c r="G22" s="163"/>
      <c r="H22"/>
    </row>
    <row r="23" ht="15.75" customHeight="1" spans="1:8">
      <c r="A23"/>
      <c r="B23" s="166" t="s">
        <v>7</v>
      </c>
      <c r="C23"/>
      <c r="D23"/>
      <c r="E23"/>
      <c r="F23"/>
      <c r="G23"/>
      <c r="H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8"/>
  <sheetViews>
    <sheetView showGridLines="0" showZeros="0" workbookViewId="0">
      <selection activeCell="H28" sqref="H28"/>
    </sheetView>
  </sheetViews>
  <sheetFormatPr defaultColWidth="9" defaultRowHeight="12.75" customHeight="1" outlineLevelRow="7"/>
  <cols>
    <col min="1" max="1" width="49.2857142857143" style="13" customWidth="1"/>
    <col min="2" max="7" width="10.5714285714286" style="13" customWidth="1"/>
    <col min="8" max="8" width="13.7142857142857" style="13" customWidth="1"/>
    <col min="9" max="9" width="9.14285714285714" style="13"/>
  </cols>
  <sheetData>
    <row r="1" ht="24.75" customHeight="1" spans="1:1">
      <c r="A1" s="38" t="s">
        <v>28</v>
      </c>
    </row>
    <row r="2" ht="24.75" customHeight="1" spans="1:8">
      <c r="A2" s="15" t="s">
        <v>257</v>
      </c>
      <c r="B2" s="15"/>
      <c r="C2" s="15"/>
      <c r="D2" s="15"/>
      <c r="E2" s="15"/>
      <c r="F2" s="15"/>
      <c r="G2" s="15"/>
      <c r="H2" s="15"/>
    </row>
    <row r="3" ht="24.75" customHeight="1" spans="8:8">
      <c r="H3" s="16" t="s">
        <v>30</v>
      </c>
    </row>
    <row r="4" ht="24.75" customHeight="1" spans="1:8">
      <c r="A4" s="27" t="s">
        <v>157</v>
      </c>
      <c r="B4" s="39" t="s">
        <v>258</v>
      </c>
      <c r="C4" s="39" t="s">
        <v>259</v>
      </c>
      <c r="D4" s="39" t="s">
        <v>260</v>
      </c>
      <c r="E4" s="39" t="s">
        <v>261</v>
      </c>
      <c r="F4" s="40"/>
      <c r="G4" s="39" t="s">
        <v>262</v>
      </c>
      <c r="H4" s="41" t="s">
        <v>263</v>
      </c>
    </row>
    <row r="5" ht="24.75" customHeight="1" spans="1:8">
      <c r="A5" s="42"/>
      <c r="B5" s="40"/>
      <c r="C5" s="40"/>
      <c r="D5" s="40"/>
      <c r="E5" s="39" t="s">
        <v>264</v>
      </c>
      <c r="F5" s="39" t="s">
        <v>265</v>
      </c>
      <c r="G5" s="39"/>
      <c r="H5" s="41"/>
    </row>
    <row r="6" s="12" customFormat="1" ht="24.75" customHeight="1" spans="1:9">
      <c r="A6" s="43" t="s">
        <v>102</v>
      </c>
      <c r="B6" s="44">
        <f>B7</f>
        <v>37875</v>
      </c>
      <c r="C6" s="44">
        <f t="shared" ref="C6:H6" si="0">C7</f>
        <v>0</v>
      </c>
      <c r="D6" s="44">
        <f t="shared" si="0"/>
        <v>7875</v>
      </c>
      <c r="E6" s="44">
        <f t="shared" si="0"/>
        <v>0</v>
      </c>
      <c r="F6" s="44">
        <f t="shared" si="0"/>
        <v>30000</v>
      </c>
      <c r="G6" s="44">
        <f t="shared" si="0"/>
        <v>15000</v>
      </c>
      <c r="H6" s="45">
        <f t="shared" si="0"/>
        <v>20246</v>
      </c>
      <c r="I6" s="1"/>
    </row>
    <row r="7" ht="24.75" customHeight="1" spans="1:8">
      <c r="A7" s="46" t="s">
        <v>161</v>
      </c>
      <c r="B7" s="44">
        <f>SUM(C7:F7)</f>
        <v>37875</v>
      </c>
      <c r="C7" s="47">
        <f t="shared" ref="C7:H7" si="1">SUM(C8:C8)</f>
        <v>0</v>
      </c>
      <c r="D7" s="47">
        <f t="shared" si="1"/>
        <v>7875</v>
      </c>
      <c r="E7" s="47">
        <f t="shared" si="1"/>
        <v>0</v>
      </c>
      <c r="F7" s="47">
        <f t="shared" si="1"/>
        <v>30000</v>
      </c>
      <c r="G7" s="47">
        <f t="shared" si="1"/>
        <v>15000</v>
      </c>
      <c r="H7" s="48">
        <f t="shared" si="1"/>
        <v>20246</v>
      </c>
    </row>
    <row r="8" ht="24.75" customHeight="1" spans="1:8">
      <c r="A8" s="8" t="s">
        <v>162</v>
      </c>
      <c r="B8" s="49">
        <f>SUM(C8:F8)</f>
        <v>37875</v>
      </c>
      <c r="C8" s="50"/>
      <c r="D8" s="49">
        <v>7875</v>
      </c>
      <c r="E8" s="50"/>
      <c r="F8" s="49">
        <v>30000</v>
      </c>
      <c r="G8" s="49">
        <v>15000</v>
      </c>
      <c r="H8" s="51">
        <v>20246</v>
      </c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G20"/>
  <sheetViews>
    <sheetView showGridLines="0" showZeros="0" workbookViewId="0">
      <selection activeCell="I14" sqref="I14"/>
    </sheetView>
  </sheetViews>
  <sheetFormatPr defaultColWidth="9" defaultRowHeight="12.75" customHeight="1" outlineLevelCol="6"/>
  <cols>
    <col min="1" max="1" width="8.71428571428571" style="13" customWidth="1"/>
    <col min="2" max="2" width="38.1428571428571" style="13" customWidth="1"/>
    <col min="3" max="5" width="17.8571428571429" style="13" customWidth="1"/>
    <col min="6" max="7" width="6.85714285714286" style="13" customWidth="1"/>
  </cols>
  <sheetData>
    <row r="1" ht="24.75" customHeight="1" spans="1:2">
      <c r="A1" s="25" t="s">
        <v>28</v>
      </c>
      <c r="B1" s="26"/>
    </row>
    <row r="2" ht="24.75" customHeight="1" spans="1:5">
      <c r="A2" s="15" t="s">
        <v>266</v>
      </c>
      <c r="B2" s="15"/>
      <c r="C2" s="15"/>
      <c r="D2" s="15"/>
      <c r="E2" s="15"/>
    </row>
    <row r="3" ht="24.75" customHeight="1" spans="5:5">
      <c r="E3" s="16" t="s">
        <v>30</v>
      </c>
    </row>
    <row r="4" ht="24.75" customHeight="1" spans="1:5">
      <c r="A4" s="27" t="s">
        <v>267</v>
      </c>
      <c r="B4" s="28" t="s">
        <v>33</v>
      </c>
      <c r="C4" s="28" t="s">
        <v>102</v>
      </c>
      <c r="D4" s="28" t="s">
        <v>98</v>
      </c>
      <c r="E4" s="29" t="s">
        <v>99</v>
      </c>
    </row>
    <row r="5" ht="24.75" customHeight="1" spans="1:5">
      <c r="A5" s="27" t="s">
        <v>101</v>
      </c>
      <c r="B5" s="28" t="s">
        <v>101</v>
      </c>
      <c r="C5" s="28">
        <v>1</v>
      </c>
      <c r="D5" s="28">
        <v>2</v>
      </c>
      <c r="E5" s="29">
        <v>3</v>
      </c>
    </row>
    <row r="6" s="12" customFormat="1" ht="25.5" customHeight="1" spans="1:7">
      <c r="A6" s="30">
        <f>ROW()-6</f>
        <v>0</v>
      </c>
      <c r="B6" s="31" t="s">
        <v>102</v>
      </c>
      <c r="C6" s="32">
        <f>SUM(D6:E6)</f>
        <v>595869</v>
      </c>
      <c r="D6" s="32">
        <f>SUM(D7:D20)</f>
        <v>595869</v>
      </c>
      <c r="E6" s="33">
        <f>SUM(E7:E20)</f>
        <v>0</v>
      </c>
      <c r="F6" s="1"/>
      <c r="G6" s="1"/>
    </row>
    <row r="7" ht="25.5" customHeight="1" spans="1:5">
      <c r="A7" s="34">
        <f t="shared" ref="A7:A20" si="0">ROW()-6</f>
        <v>1</v>
      </c>
      <c r="B7" s="35" t="s">
        <v>268</v>
      </c>
      <c r="C7" s="36">
        <f>SUM(D7:E7)</f>
        <v>105000</v>
      </c>
      <c r="D7" s="36">
        <v>105000</v>
      </c>
      <c r="E7" s="37"/>
    </row>
    <row r="8" ht="25.5" customHeight="1" spans="1:5">
      <c r="A8" s="34">
        <f t="shared" si="0"/>
        <v>2</v>
      </c>
      <c r="B8" s="35" t="s">
        <v>269</v>
      </c>
      <c r="C8" s="36">
        <f t="shared" ref="C8:C20" si="1">SUM(D8:E8)</f>
        <v>68250</v>
      </c>
      <c r="D8" s="36">
        <v>68250</v>
      </c>
      <c r="E8" s="37"/>
    </row>
    <row r="9" ht="25.5" customHeight="1" spans="1:5">
      <c r="A9" s="34">
        <f t="shared" si="0"/>
        <v>3</v>
      </c>
      <c r="B9" s="35" t="s">
        <v>270</v>
      </c>
      <c r="C9" s="36">
        <f t="shared" si="1"/>
        <v>0</v>
      </c>
      <c r="D9" s="36"/>
      <c r="E9" s="37"/>
    </row>
    <row r="10" ht="25.5" customHeight="1" spans="1:5">
      <c r="A10" s="34">
        <f t="shared" si="0"/>
        <v>4</v>
      </c>
      <c r="B10" s="35" t="s">
        <v>271</v>
      </c>
      <c r="C10" s="36">
        <f t="shared" si="1"/>
        <v>10500</v>
      </c>
      <c r="D10" s="36">
        <v>10500</v>
      </c>
      <c r="E10" s="37"/>
    </row>
    <row r="11" ht="25.5" customHeight="1" spans="1:5">
      <c r="A11" s="34">
        <f t="shared" si="0"/>
        <v>5</v>
      </c>
      <c r="B11" s="35" t="s">
        <v>272</v>
      </c>
      <c r="C11" s="36">
        <f t="shared" si="1"/>
        <v>18375</v>
      </c>
      <c r="D11" s="36">
        <v>18375</v>
      </c>
      <c r="E11" s="37"/>
    </row>
    <row r="12" ht="25.5" customHeight="1" spans="1:5">
      <c r="A12" s="34">
        <f t="shared" si="0"/>
        <v>6</v>
      </c>
      <c r="B12" s="35" t="s">
        <v>273</v>
      </c>
      <c r="C12" s="36">
        <f t="shared" si="1"/>
        <v>0</v>
      </c>
      <c r="D12" s="36"/>
      <c r="E12" s="37"/>
    </row>
    <row r="13" ht="25.5" customHeight="1" spans="1:5">
      <c r="A13" s="34">
        <f t="shared" si="0"/>
        <v>7</v>
      </c>
      <c r="B13" s="35" t="s">
        <v>274</v>
      </c>
      <c r="C13" s="36">
        <f t="shared" si="1"/>
        <v>0</v>
      </c>
      <c r="D13" s="36"/>
      <c r="E13" s="37"/>
    </row>
    <row r="14" ht="25.5" customHeight="1" spans="1:5">
      <c r="A14" s="34">
        <f t="shared" si="0"/>
        <v>8</v>
      </c>
      <c r="B14" s="35" t="s">
        <v>275</v>
      </c>
      <c r="C14" s="36">
        <f t="shared" si="1"/>
        <v>315000</v>
      </c>
      <c r="D14" s="36">
        <v>315000</v>
      </c>
      <c r="E14" s="37"/>
    </row>
    <row r="15" ht="25.5" customHeight="1" spans="1:5">
      <c r="A15" s="34">
        <f t="shared" si="0"/>
        <v>9</v>
      </c>
      <c r="B15" s="35" t="s">
        <v>276</v>
      </c>
      <c r="C15" s="36">
        <f t="shared" si="1"/>
        <v>0</v>
      </c>
      <c r="D15" s="36"/>
      <c r="E15" s="37"/>
    </row>
    <row r="16" ht="25.5" customHeight="1" spans="1:5">
      <c r="A16" s="34">
        <f t="shared" si="0"/>
        <v>10</v>
      </c>
      <c r="B16" s="35" t="s">
        <v>262</v>
      </c>
      <c r="C16" s="36">
        <f t="shared" si="1"/>
        <v>15000</v>
      </c>
      <c r="D16" s="36">
        <v>15000</v>
      </c>
      <c r="E16" s="37"/>
    </row>
    <row r="17" ht="25.5" customHeight="1" spans="1:5">
      <c r="A17" s="34">
        <f t="shared" si="0"/>
        <v>11</v>
      </c>
      <c r="B17" s="35" t="s">
        <v>277</v>
      </c>
      <c r="C17" s="36">
        <f t="shared" si="1"/>
        <v>33744</v>
      </c>
      <c r="D17" s="36">
        <v>33744</v>
      </c>
      <c r="E17" s="37"/>
    </row>
    <row r="18" ht="25.5" customHeight="1" spans="1:5">
      <c r="A18" s="34">
        <f t="shared" si="0"/>
        <v>12</v>
      </c>
      <c r="B18" s="35" t="s">
        <v>278</v>
      </c>
      <c r="C18" s="36">
        <f t="shared" si="1"/>
        <v>30000</v>
      </c>
      <c r="D18" s="36">
        <v>30000</v>
      </c>
      <c r="E18" s="37"/>
    </row>
    <row r="19" ht="25.5" customHeight="1" spans="1:5">
      <c r="A19" s="34">
        <f t="shared" si="0"/>
        <v>13</v>
      </c>
      <c r="B19" s="35" t="s">
        <v>279</v>
      </c>
      <c r="C19" s="36">
        <f t="shared" si="1"/>
        <v>0</v>
      </c>
      <c r="D19" s="36"/>
      <c r="E19" s="37"/>
    </row>
    <row r="20" ht="25.5" customHeight="1" spans="1:5">
      <c r="A20" s="34">
        <f t="shared" si="0"/>
        <v>14</v>
      </c>
      <c r="B20" s="35" t="s">
        <v>280</v>
      </c>
      <c r="C20" s="36">
        <f t="shared" si="1"/>
        <v>0</v>
      </c>
      <c r="D20" s="36"/>
      <c r="E20" s="37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O8"/>
  <sheetViews>
    <sheetView showGridLines="0" showZeros="0" workbookViewId="0">
      <selection activeCell="A8" sqref="A8"/>
    </sheetView>
  </sheetViews>
  <sheetFormatPr defaultColWidth="9" defaultRowHeight="12.75" customHeight="1" outlineLevelRow="7"/>
  <cols>
    <col min="1" max="1" width="60.7142857142857" style="13" customWidth="1"/>
    <col min="2" max="2" width="22.1428571428571" style="13" customWidth="1"/>
    <col min="3" max="3" width="2.85714285714286" style="13" customWidth="1"/>
    <col min="4" max="15" width="9.14285714285714" style="13"/>
  </cols>
  <sheetData>
    <row r="1" ht="15" customHeight="1" spans="1:15">
      <c r="A1" s="14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15" t="s">
        <v>281</v>
      </c>
      <c r="B2" s="15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16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7" t="s">
        <v>282</v>
      </c>
      <c r="B4" s="18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9"/>
      <c r="B5" s="20"/>
      <c r="C5"/>
      <c r="D5"/>
      <c r="E5"/>
      <c r="F5"/>
      <c r="G5"/>
      <c r="H5"/>
      <c r="I5"/>
      <c r="J5"/>
      <c r="K5"/>
      <c r="L5"/>
      <c r="M5"/>
      <c r="N5"/>
      <c r="O5"/>
    </row>
    <row r="6" s="12" customFormat="1" ht="26.25" customHeight="1" spans="1:14">
      <c r="A6" s="21"/>
      <c r="B6" s="22"/>
      <c r="C6" s="1"/>
      <c r="N6" s="24"/>
    </row>
    <row r="7" ht="32.25" customHeight="1" spans="1:15">
      <c r="A7" s="11" t="str">
        <f>IF(A6="","2022年无政府性基金预算拨款安排的支出","")</f>
        <v>2022年无政府性基金预算拨款安排的支出</v>
      </c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23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M7"/>
  <sheetViews>
    <sheetView showGridLines="0" showZeros="0" tabSelected="1" workbookViewId="0">
      <selection activeCell="C21" sqref="C21"/>
    </sheetView>
  </sheetViews>
  <sheetFormatPr defaultColWidth="8.85714285714286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8.85714285714286" style="2"/>
  </cols>
  <sheetData>
    <row r="1" ht="24.75" customHeight="1" spans="1:7">
      <c r="A1" s="2"/>
      <c r="B1" s="2"/>
      <c r="C1" s="2"/>
      <c r="D1" s="2"/>
      <c r="E1" s="2"/>
      <c r="F1" s="2"/>
      <c r="G1" s="2"/>
    </row>
    <row r="2" ht="24.75" customHeight="1" spans="1:7">
      <c r="A2" s="3" t="s">
        <v>283</v>
      </c>
      <c r="B2" s="3"/>
      <c r="C2" s="3"/>
      <c r="D2" s="3"/>
      <c r="E2" s="3"/>
      <c r="F2" s="2"/>
      <c r="G2" s="2"/>
    </row>
    <row r="3" ht="24.75" customHeight="1" spans="5:7">
      <c r="E3" s="4" t="s">
        <v>30</v>
      </c>
      <c r="F3" s="2"/>
      <c r="G3" s="2"/>
    </row>
    <row r="4" ht="24.75" customHeight="1" spans="1:7">
      <c r="A4" s="5" t="s">
        <v>157</v>
      </c>
      <c r="B4" s="6" t="s">
        <v>102</v>
      </c>
      <c r="C4" s="6" t="s">
        <v>284</v>
      </c>
      <c r="D4" s="6" t="s">
        <v>285</v>
      </c>
      <c r="E4" s="7" t="s">
        <v>286</v>
      </c>
      <c r="F4" s="2"/>
      <c r="G4" s="2"/>
    </row>
    <row r="5" s="1" customFormat="1" ht="24.75" customHeight="1" spans="1:13">
      <c r="A5" s="5" t="s">
        <v>101</v>
      </c>
      <c r="B5" s="6">
        <v>1</v>
      </c>
      <c r="C5" s="6">
        <v>4</v>
      </c>
      <c r="D5" s="6">
        <v>4</v>
      </c>
      <c r="E5" s="7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8"/>
      <c r="B6" s="9"/>
      <c r="C6" s="9"/>
      <c r="D6" s="9"/>
      <c r="E6" s="10"/>
      <c r="H6" s="2"/>
      <c r="I6" s="2"/>
      <c r="J6" s="2"/>
      <c r="K6" s="2"/>
      <c r="L6" s="2"/>
      <c r="M6" s="2"/>
    </row>
    <row r="7" s="1" customFormat="1" ht="25.5" spans="1:13">
      <c r="A7" s="11" t="str">
        <f>IF(A6="","2022年无部门管理的转移支付","")</f>
        <v>2022年无部门管理的转移支付</v>
      </c>
      <c r="H7" s="2"/>
      <c r="I7" s="2"/>
      <c r="J7" s="2"/>
      <c r="K7" s="2"/>
      <c r="L7" s="2"/>
      <c r="M7" s="2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21"/>
  <sheetViews>
    <sheetView showGridLines="0" showZeros="0" workbookViewId="0">
      <selection activeCell="I18" sqref="I18"/>
    </sheetView>
  </sheetViews>
  <sheetFormatPr defaultColWidth="9" defaultRowHeight="12.75" customHeight="1" outlineLevelCol="3"/>
  <cols>
    <col min="1" max="1" width="9.14285714285714" style="13"/>
    <col min="2" max="2" width="65.2857142857143" style="13" customWidth="1"/>
    <col min="3" max="3" width="45.7142857142857" style="13" customWidth="1"/>
    <col min="4" max="4" width="9.14285714285714" style="13"/>
  </cols>
  <sheetData>
    <row r="1" ht="24.75" customHeight="1" spans="1:4">
      <c r="A1"/>
      <c r="B1"/>
      <c r="C1"/>
      <c r="D1"/>
    </row>
    <row r="2" ht="24.75" customHeight="1" spans="1:4">
      <c r="A2"/>
      <c r="B2" s="15" t="s">
        <v>8</v>
      </c>
      <c r="C2" s="15"/>
      <c r="D2"/>
    </row>
    <row r="3" ht="24.75" customHeight="1" spans="1:4">
      <c r="A3"/>
      <c r="B3" s="151"/>
      <c r="C3"/>
      <c r="D3"/>
    </row>
    <row r="4" ht="24.75" customHeight="1" spans="1:4">
      <c r="A4"/>
      <c r="B4" s="152" t="s">
        <v>9</v>
      </c>
      <c r="C4" s="153" t="s">
        <v>10</v>
      </c>
      <c r="D4"/>
    </row>
    <row r="5" ht="24.75" customHeight="1" spans="1:4">
      <c r="A5"/>
      <c r="B5" s="154" t="s">
        <v>11</v>
      </c>
      <c r="C5" s="155"/>
      <c r="D5"/>
    </row>
    <row r="6" ht="24.75" customHeight="1" spans="1:4">
      <c r="A6"/>
      <c r="B6" s="154" t="s">
        <v>12</v>
      </c>
      <c r="C6" s="155" t="s">
        <v>13</v>
      </c>
      <c r="D6"/>
    </row>
    <row r="7" ht="24.75" customHeight="1" spans="1:4">
      <c r="A7"/>
      <c r="B7" s="154" t="s">
        <v>14</v>
      </c>
      <c r="C7" s="155" t="s">
        <v>15</v>
      </c>
      <c r="D7"/>
    </row>
    <row r="8" ht="24.75" customHeight="1" spans="1:4">
      <c r="A8"/>
      <c r="B8" s="154" t="s">
        <v>16</v>
      </c>
      <c r="C8" s="155"/>
      <c r="D8"/>
    </row>
    <row r="9" ht="24.75" customHeight="1" spans="1:4">
      <c r="A9"/>
      <c r="B9" s="154" t="s">
        <v>17</v>
      </c>
      <c r="C9" s="155" t="s">
        <v>18</v>
      </c>
      <c r="D9"/>
    </row>
    <row r="10" ht="24.75" customHeight="1" spans="1:4">
      <c r="A10"/>
      <c r="B10" s="154" t="s">
        <v>19</v>
      </c>
      <c r="C10" s="155" t="s">
        <v>20</v>
      </c>
      <c r="D10"/>
    </row>
    <row r="11" ht="24.75" customHeight="1" spans="1:4">
      <c r="A11"/>
      <c r="B11" s="156" t="s">
        <v>21</v>
      </c>
      <c r="C11" s="155" t="s">
        <v>22</v>
      </c>
      <c r="D11"/>
    </row>
    <row r="12" ht="24.75" customHeight="1" spans="1:4">
      <c r="A12"/>
      <c r="B12" s="157" t="s">
        <v>23</v>
      </c>
      <c r="C12" s="158" t="s">
        <v>24</v>
      </c>
      <c r="D12"/>
    </row>
    <row r="13" ht="24.75" customHeight="1" spans="1:4">
      <c r="A13"/>
      <c r="B13" s="157" t="s">
        <v>25</v>
      </c>
      <c r="C13" s="159"/>
      <c r="D13"/>
    </row>
    <row r="14" ht="24.75" customHeight="1" spans="1:4">
      <c r="A14"/>
      <c r="B14" s="157" t="s">
        <v>26</v>
      </c>
      <c r="C14" s="159"/>
      <c r="D14"/>
    </row>
    <row r="15" s="2" customFormat="1" ht="24.75" customHeight="1" spans="1:3">
      <c r="A15" s="1"/>
      <c r="B15" s="160" t="s">
        <v>27</v>
      </c>
      <c r="C15" s="161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42"/>
  <sheetViews>
    <sheetView showGridLines="0" showZeros="0" workbookViewId="0">
      <selection activeCell="G17" sqref="G17"/>
    </sheetView>
  </sheetViews>
  <sheetFormatPr defaultColWidth="9.14285714285714" defaultRowHeight="12.75" customHeight="1" outlineLevelCol="4"/>
  <cols>
    <col min="1" max="1" width="29.7142857142857" style="114" customWidth="1"/>
    <col min="2" max="2" width="17.5714285714286" style="114" customWidth="1"/>
    <col min="3" max="3" width="28.5714285714286" style="114" customWidth="1"/>
    <col min="4" max="4" width="15.5714285714286" style="114" customWidth="1"/>
    <col min="5" max="5" width="31.2857142857143" style="114" customWidth="1"/>
    <col min="6" max="16384" width="9.14285714285714" style="115"/>
  </cols>
  <sheetData>
    <row r="1" ht="24.75" customHeight="1" spans="1:1">
      <c r="A1" s="116" t="s">
        <v>28</v>
      </c>
    </row>
    <row r="2" ht="24.75" customHeight="1" spans="1:4">
      <c r="A2" s="117" t="s">
        <v>29</v>
      </c>
      <c r="B2" s="117"/>
      <c r="C2" s="117"/>
      <c r="D2" s="117"/>
    </row>
    <row r="3" ht="24.75" customHeight="1" spans="1:4">
      <c r="A3" s="118"/>
      <c r="B3" s="119"/>
      <c r="C3" s="120"/>
      <c r="D3" s="121" t="s">
        <v>30</v>
      </c>
    </row>
    <row r="4" ht="24.75" customHeight="1" spans="1:4">
      <c r="A4" s="122" t="s">
        <v>31</v>
      </c>
      <c r="B4" s="123"/>
      <c r="C4" s="123" t="s">
        <v>32</v>
      </c>
      <c r="D4" s="124"/>
    </row>
    <row r="5" ht="24.75" customHeight="1" spans="1:4">
      <c r="A5" s="122" t="s">
        <v>33</v>
      </c>
      <c r="B5" s="123" t="s">
        <v>34</v>
      </c>
      <c r="C5" s="123" t="s">
        <v>33</v>
      </c>
      <c r="D5" s="124" t="s">
        <v>34</v>
      </c>
    </row>
    <row r="6" s="113" customFormat="1" ht="24.75" customHeight="1" spans="1:5">
      <c r="A6" s="125" t="s">
        <v>35</v>
      </c>
      <c r="B6" s="126">
        <v>6865289.3</v>
      </c>
      <c r="C6" s="127" t="s">
        <v>36</v>
      </c>
      <c r="D6" s="128">
        <v>5558483.65</v>
      </c>
      <c r="E6" s="129"/>
    </row>
    <row r="7" s="113" customFormat="1" ht="24.75" customHeight="1" spans="1:5">
      <c r="A7" s="125" t="s">
        <v>37</v>
      </c>
      <c r="B7" s="130">
        <v>0</v>
      </c>
      <c r="C7" s="127" t="s">
        <v>38</v>
      </c>
      <c r="D7" s="128">
        <v>0</v>
      </c>
      <c r="E7" s="129"/>
    </row>
    <row r="8" s="113" customFormat="1" ht="24.75" customHeight="1" spans="1:5">
      <c r="A8" s="131" t="s">
        <v>39</v>
      </c>
      <c r="B8" s="130">
        <v>0</v>
      </c>
      <c r="C8" s="127" t="s">
        <v>40</v>
      </c>
      <c r="D8" s="128">
        <v>0</v>
      </c>
      <c r="E8" s="129"/>
    </row>
    <row r="9" s="113" customFormat="1" ht="24.75" customHeight="1" spans="1:5">
      <c r="A9" s="125" t="s">
        <v>41</v>
      </c>
      <c r="B9" s="130">
        <v>0</v>
      </c>
      <c r="C9" s="127" t="s">
        <v>42</v>
      </c>
      <c r="D9" s="128">
        <v>300000</v>
      </c>
      <c r="E9" s="129"/>
    </row>
    <row r="10" s="113" customFormat="1" ht="24.75" customHeight="1" spans="1:5">
      <c r="A10" s="125" t="s">
        <v>43</v>
      </c>
      <c r="B10" s="130">
        <v>0</v>
      </c>
      <c r="C10" s="127" t="s">
        <v>44</v>
      </c>
      <c r="D10" s="128">
        <v>0</v>
      </c>
      <c r="E10" s="129"/>
    </row>
    <row r="11" s="113" customFormat="1" ht="24.75" customHeight="1" spans="1:5">
      <c r="A11" s="131" t="s">
        <v>45</v>
      </c>
      <c r="B11" s="130">
        <v>0</v>
      </c>
      <c r="C11" s="127" t="s">
        <v>46</v>
      </c>
      <c r="D11" s="132">
        <v>0</v>
      </c>
      <c r="E11" s="129"/>
    </row>
    <row r="12" s="113" customFormat="1" ht="24.75" customHeight="1" spans="1:5">
      <c r="A12" s="131" t="s">
        <v>47</v>
      </c>
      <c r="B12" s="130">
        <v>0</v>
      </c>
      <c r="C12" s="127" t="s">
        <v>48</v>
      </c>
      <c r="D12" s="133">
        <v>0</v>
      </c>
      <c r="E12" s="129"/>
    </row>
    <row r="13" s="113" customFormat="1" ht="24.75" customHeight="1" spans="1:5">
      <c r="A13" s="125" t="s">
        <v>49</v>
      </c>
      <c r="B13" s="130">
        <v>0</v>
      </c>
      <c r="C13" s="127" t="s">
        <v>50</v>
      </c>
      <c r="D13" s="134">
        <v>433158.26</v>
      </c>
      <c r="E13" s="129"/>
    </row>
    <row r="14" s="113" customFormat="1" ht="24.75" customHeight="1" spans="1:5">
      <c r="A14" s="125" t="s">
        <v>51</v>
      </c>
      <c r="B14" s="130">
        <v>0</v>
      </c>
      <c r="C14" s="127" t="s">
        <v>52</v>
      </c>
      <c r="D14" s="134">
        <v>262951.34</v>
      </c>
      <c r="E14" s="129"/>
    </row>
    <row r="15" s="113" customFormat="1" ht="24.75" customHeight="1" spans="1:5">
      <c r="A15" s="131"/>
      <c r="B15" s="127"/>
      <c r="C15" s="127" t="s">
        <v>53</v>
      </c>
      <c r="D15" s="134">
        <v>0</v>
      </c>
      <c r="E15" s="129"/>
    </row>
    <row r="16" s="113" customFormat="1" ht="24.75" customHeight="1" spans="1:5">
      <c r="A16" s="131"/>
      <c r="B16" s="127"/>
      <c r="C16" s="127" t="s">
        <v>54</v>
      </c>
      <c r="D16" s="134">
        <v>0</v>
      </c>
      <c r="E16" s="129"/>
    </row>
    <row r="17" s="113" customFormat="1" ht="24.75" customHeight="1" spans="1:5">
      <c r="A17" s="125"/>
      <c r="B17" s="127"/>
      <c r="C17" s="127" t="s">
        <v>55</v>
      </c>
      <c r="D17" s="134">
        <v>0</v>
      </c>
      <c r="E17" s="129"/>
    </row>
    <row r="18" s="113" customFormat="1" ht="24.75" customHeight="1" spans="1:5">
      <c r="A18" s="125"/>
      <c r="B18" s="127"/>
      <c r="C18" s="127" t="s">
        <v>56</v>
      </c>
      <c r="D18" s="134">
        <v>0</v>
      </c>
      <c r="E18" s="129"/>
    </row>
    <row r="19" s="113" customFormat="1" ht="24.75" customHeight="1" spans="1:5">
      <c r="A19" s="125"/>
      <c r="B19" s="127"/>
      <c r="C19" s="127" t="s">
        <v>57</v>
      </c>
      <c r="D19" s="134">
        <v>0</v>
      </c>
      <c r="E19" s="129"/>
    </row>
    <row r="20" s="113" customFormat="1" ht="24.75" customHeight="1" spans="1:5">
      <c r="A20" s="125"/>
      <c r="B20" s="127"/>
      <c r="C20" s="127" t="s">
        <v>58</v>
      </c>
      <c r="D20" s="134">
        <v>0</v>
      </c>
      <c r="E20" s="129"/>
    </row>
    <row r="21" s="113" customFormat="1" ht="24.75" customHeight="1" spans="1:5">
      <c r="A21" s="125"/>
      <c r="B21" s="127"/>
      <c r="C21" s="127" t="s">
        <v>59</v>
      </c>
      <c r="D21" s="134">
        <v>0</v>
      </c>
      <c r="E21" s="129"/>
    </row>
    <row r="22" s="113" customFormat="1" ht="24.75" customHeight="1" spans="1:5">
      <c r="A22" s="125"/>
      <c r="B22" s="127"/>
      <c r="C22" s="127" t="s">
        <v>60</v>
      </c>
      <c r="D22" s="134">
        <v>0</v>
      </c>
      <c r="E22" s="129"/>
    </row>
    <row r="23" s="113" customFormat="1" ht="24.75" customHeight="1" spans="1:5">
      <c r="A23" s="125"/>
      <c r="B23" s="127"/>
      <c r="C23" s="127" t="s">
        <v>61</v>
      </c>
      <c r="D23" s="134">
        <v>0</v>
      </c>
      <c r="E23" s="129"/>
    </row>
    <row r="24" s="113" customFormat="1" ht="24.75" customHeight="1" spans="1:5">
      <c r="A24" s="125"/>
      <c r="B24" s="127"/>
      <c r="C24" s="127" t="s">
        <v>62</v>
      </c>
      <c r="D24" s="134">
        <v>310696.05</v>
      </c>
      <c r="E24" s="129"/>
    </row>
    <row r="25" s="113" customFormat="1" ht="24.75" customHeight="1" spans="1:5">
      <c r="A25" s="125"/>
      <c r="B25" s="127"/>
      <c r="C25" s="127" t="s">
        <v>63</v>
      </c>
      <c r="D25" s="134">
        <v>0</v>
      </c>
      <c r="E25" s="129"/>
    </row>
    <row r="26" s="113" customFormat="1" ht="24.75" customHeight="1" spans="1:5">
      <c r="A26" s="125"/>
      <c r="B26" s="127"/>
      <c r="C26" s="127" t="s">
        <v>64</v>
      </c>
      <c r="D26" s="134"/>
      <c r="E26" s="129"/>
    </row>
    <row r="27" s="113" customFormat="1" ht="24.75" customHeight="1" spans="1:5">
      <c r="A27" s="125"/>
      <c r="B27" s="127"/>
      <c r="C27" s="127" t="s">
        <v>65</v>
      </c>
      <c r="D27" s="134"/>
      <c r="E27" s="129"/>
    </row>
    <row r="28" s="113" customFormat="1" ht="24.75" customHeight="1" spans="1:5">
      <c r="A28" s="125"/>
      <c r="B28" s="127"/>
      <c r="C28" s="127" t="s">
        <v>66</v>
      </c>
      <c r="D28" s="134"/>
      <c r="E28" s="129"/>
    </row>
    <row r="29" s="113" customFormat="1" ht="24.75" customHeight="1" spans="1:5">
      <c r="A29" s="125"/>
      <c r="B29" s="127"/>
      <c r="C29" s="127" t="s">
        <v>67</v>
      </c>
      <c r="D29" s="134"/>
      <c r="E29" s="129"/>
    </row>
    <row r="30" s="113" customFormat="1" ht="24.75" customHeight="1" spans="1:5">
      <c r="A30" s="125"/>
      <c r="B30" s="127"/>
      <c r="C30" s="127" t="s">
        <v>68</v>
      </c>
      <c r="D30" s="134"/>
      <c r="E30" s="129"/>
    </row>
    <row r="31" s="113" customFormat="1" ht="24.75" customHeight="1" spans="1:5">
      <c r="A31" s="125"/>
      <c r="B31" s="127"/>
      <c r="C31" s="127" t="s">
        <v>69</v>
      </c>
      <c r="D31" s="134"/>
      <c r="E31" s="129"/>
    </row>
    <row r="32" ht="24.75" customHeight="1" spans="1:4">
      <c r="A32" s="135"/>
      <c r="B32" s="136"/>
      <c r="C32" s="136"/>
      <c r="D32" s="137"/>
    </row>
    <row r="33" ht="24.75" customHeight="1" spans="1:4">
      <c r="A33" s="135"/>
      <c r="B33" s="136"/>
      <c r="C33" s="136"/>
      <c r="D33" s="137"/>
    </row>
    <row r="34" s="113" customFormat="1" ht="24.75" customHeight="1" spans="1:5">
      <c r="A34" s="138" t="s">
        <v>70</v>
      </c>
      <c r="B34" s="130">
        <f>SUM(B6:B14)</f>
        <v>6865289.3</v>
      </c>
      <c r="C34" s="139" t="s">
        <v>71</v>
      </c>
      <c r="D34" s="132">
        <f>SUM(D6:D31)</f>
        <v>6865289.3</v>
      </c>
      <c r="E34" s="129"/>
    </row>
    <row r="35" ht="24.75" customHeight="1" spans="1:4">
      <c r="A35" s="140"/>
      <c r="B35" s="136"/>
      <c r="C35" s="141"/>
      <c r="D35" s="137"/>
    </row>
    <row r="36" ht="24.75" customHeight="1" spans="1:4">
      <c r="A36" s="140"/>
      <c r="B36" s="136"/>
      <c r="C36" s="141"/>
      <c r="D36" s="137"/>
    </row>
    <row r="37" s="113" customFormat="1" ht="24.75" customHeight="1" spans="1:5">
      <c r="A37" s="125" t="s">
        <v>72</v>
      </c>
      <c r="B37" s="142"/>
      <c r="C37" s="127" t="s">
        <v>73</v>
      </c>
      <c r="D37" s="132">
        <v>0</v>
      </c>
      <c r="E37" s="129"/>
    </row>
    <row r="38" s="113" customFormat="1" ht="24.75" customHeight="1" spans="1:5">
      <c r="A38" s="125" t="s">
        <v>74</v>
      </c>
      <c r="B38" s="143">
        <v>0</v>
      </c>
      <c r="C38" s="127"/>
      <c r="D38" s="144"/>
      <c r="E38" s="129"/>
    </row>
    <row r="39" ht="24.75" customHeight="1" spans="1:4">
      <c r="A39" s="115"/>
      <c r="B39" s="145"/>
      <c r="C39" s="146"/>
      <c r="D39" s="137"/>
    </row>
    <row r="40" ht="24.75" customHeight="1" spans="1:4">
      <c r="A40" s="147"/>
      <c r="B40" s="145"/>
      <c r="C40" s="146"/>
      <c r="D40" s="137"/>
    </row>
    <row r="41" s="113" customFormat="1" ht="24.75" customHeight="1" spans="1:5">
      <c r="A41" s="138" t="s">
        <v>75</v>
      </c>
      <c r="B41" s="148">
        <f>SUM(B34,B37:B38)</f>
        <v>6865289.3</v>
      </c>
      <c r="C41" s="149" t="s">
        <v>76</v>
      </c>
      <c r="D41" s="150">
        <f>SUM(D34,D37)</f>
        <v>6865289.3</v>
      </c>
      <c r="E41" s="129"/>
    </row>
    <row r="42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C36"/>
  <sheetViews>
    <sheetView showGridLines="0" showZeros="0" topLeftCell="A19" workbookViewId="0">
      <selection activeCell="B6" sqref="B6"/>
    </sheetView>
  </sheetViews>
  <sheetFormatPr defaultColWidth="9" defaultRowHeight="12.75" customHeight="1" outlineLevelCol="2"/>
  <cols>
    <col min="1" max="1" width="44.8571428571429" style="13" customWidth="1"/>
    <col min="2" max="2" width="29.8571428571429" style="13" customWidth="1"/>
    <col min="3" max="3" width="31.2857142857143" style="13" customWidth="1"/>
  </cols>
  <sheetData>
    <row r="1" ht="24.75" customHeight="1" spans="1:1">
      <c r="A1" s="25" t="s">
        <v>28</v>
      </c>
    </row>
    <row r="2" ht="24.75" customHeight="1" spans="1:2">
      <c r="A2" s="15" t="s">
        <v>77</v>
      </c>
      <c r="B2" s="15"/>
    </row>
    <row r="3" ht="24.75" customHeight="1" spans="1:2">
      <c r="A3" s="105"/>
      <c r="B3" s="106"/>
    </row>
    <row r="4" ht="24" customHeight="1" spans="1:2">
      <c r="A4" s="107" t="s">
        <v>33</v>
      </c>
      <c r="B4" s="108" t="s">
        <v>34</v>
      </c>
    </row>
    <row r="5" s="12" customFormat="1" ht="24.75" customHeight="1" spans="1:3">
      <c r="A5" s="109" t="s">
        <v>35</v>
      </c>
      <c r="B5" s="110">
        <f>SUM(B6:B8)</f>
        <v>6865289.3</v>
      </c>
      <c r="C5" s="1"/>
    </row>
    <row r="6" ht="24.75" customHeight="1" spans="1:2">
      <c r="A6" s="109" t="s">
        <v>78</v>
      </c>
      <c r="B6" s="110">
        <v>6865289.3</v>
      </c>
    </row>
    <row r="7" ht="24.75" customHeight="1" spans="1:3">
      <c r="A7" s="111" t="s">
        <v>79</v>
      </c>
      <c r="B7" s="110"/>
      <c r="C7" s="112"/>
    </row>
    <row r="8" ht="24.75" customHeight="1" spans="1:2">
      <c r="A8" s="111" t="s">
        <v>80</v>
      </c>
      <c r="B8" s="110"/>
    </row>
    <row r="9" ht="24.75" customHeight="1" spans="1:2">
      <c r="A9" s="109" t="s">
        <v>37</v>
      </c>
      <c r="B9" s="110">
        <v>0</v>
      </c>
    </row>
    <row r="10" ht="24.75" customHeight="1" spans="1:2">
      <c r="A10" s="109" t="s">
        <v>39</v>
      </c>
      <c r="B10" s="110">
        <v>0</v>
      </c>
    </row>
    <row r="11" ht="24.75" customHeight="1" spans="1:2">
      <c r="A11" s="109" t="s">
        <v>41</v>
      </c>
      <c r="B11" s="110">
        <v>0</v>
      </c>
    </row>
    <row r="12" ht="24.75" customHeight="1" spans="1:2">
      <c r="A12" s="109" t="s">
        <v>43</v>
      </c>
      <c r="B12" s="110">
        <v>0</v>
      </c>
    </row>
    <row r="13" ht="24.75" customHeight="1" spans="1:2">
      <c r="A13" s="109" t="s">
        <v>45</v>
      </c>
      <c r="B13" s="110">
        <v>0</v>
      </c>
    </row>
    <row r="14" ht="24.75" customHeight="1" spans="1:2">
      <c r="A14" s="109" t="s">
        <v>47</v>
      </c>
      <c r="B14" s="110">
        <v>0</v>
      </c>
    </row>
    <row r="15" ht="24.75" customHeight="1" spans="1:2">
      <c r="A15" s="109" t="s">
        <v>49</v>
      </c>
      <c r="B15" s="110">
        <v>0</v>
      </c>
    </row>
    <row r="16" ht="24.75" customHeight="1" spans="1:2">
      <c r="A16" s="109" t="s">
        <v>51</v>
      </c>
      <c r="B16" s="110">
        <v>0</v>
      </c>
    </row>
    <row r="17" ht="24.75" customHeight="1" spans="1:2">
      <c r="A17" s="109" t="s">
        <v>81</v>
      </c>
      <c r="B17" s="110">
        <f>SUM(B5,B9:B16)</f>
        <v>6865289.3</v>
      </c>
    </row>
    <row r="18" ht="24.75" customHeight="1" spans="1:2">
      <c r="A18" s="109" t="s">
        <v>82</v>
      </c>
      <c r="B18" s="110">
        <v>0</v>
      </c>
    </row>
    <row r="19" ht="24.75" customHeight="1" spans="1:2">
      <c r="A19" s="109" t="s">
        <v>82</v>
      </c>
      <c r="B19" s="110">
        <v>0</v>
      </c>
    </row>
    <row r="20" ht="24.75" customHeight="1" spans="1:2">
      <c r="A20" s="109" t="s">
        <v>82</v>
      </c>
      <c r="B20" s="110">
        <v>0</v>
      </c>
    </row>
    <row r="21" ht="24.75" customHeight="1" spans="1:2">
      <c r="A21" s="109" t="s">
        <v>82</v>
      </c>
      <c r="B21" s="110">
        <v>0</v>
      </c>
    </row>
    <row r="22" ht="24.75" customHeight="1" spans="1:2">
      <c r="A22" s="109" t="s">
        <v>82</v>
      </c>
      <c r="B22" s="110">
        <v>0</v>
      </c>
    </row>
    <row r="23" ht="24.75" customHeight="1" spans="1:2">
      <c r="A23" s="109" t="s">
        <v>72</v>
      </c>
      <c r="B23" s="110"/>
    </row>
    <row r="24" ht="24.75" customHeight="1" spans="1:2">
      <c r="A24" s="109" t="s">
        <v>83</v>
      </c>
      <c r="B24" s="110"/>
    </row>
    <row r="25" ht="24.75" customHeight="1" spans="1:2">
      <c r="A25" s="109" t="s">
        <v>84</v>
      </c>
      <c r="B25" s="110"/>
    </row>
    <row r="26" ht="24.75" customHeight="1" spans="1:2">
      <c r="A26" s="109" t="s">
        <v>85</v>
      </c>
      <c r="B26" s="110">
        <v>0</v>
      </c>
    </row>
    <row r="27" ht="24.75" customHeight="1" spans="1:2">
      <c r="A27" s="109" t="s">
        <v>86</v>
      </c>
      <c r="B27" s="110">
        <v>0</v>
      </c>
    </row>
    <row r="28" ht="24.75" customHeight="1" spans="1:2">
      <c r="A28" s="109" t="s">
        <v>87</v>
      </c>
      <c r="B28" s="110">
        <v>0</v>
      </c>
    </row>
    <row r="29" ht="24.75" customHeight="1" spans="1:2">
      <c r="A29" s="109" t="s">
        <v>88</v>
      </c>
      <c r="B29" s="110">
        <v>0</v>
      </c>
    </row>
    <row r="30" ht="24.75" customHeight="1" spans="1:2">
      <c r="A30" s="109" t="s">
        <v>74</v>
      </c>
      <c r="B30" s="110">
        <v>0</v>
      </c>
    </row>
    <row r="31" ht="24.75" customHeight="1" spans="1:2">
      <c r="A31" s="109" t="s">
        <v>89</v>
      </c>
      <c r="B31" s="110">
        <v>0</v>
      </c>
    </row>
    <row r="32" ht="24.75" customHeight="1" spans="1:2">
      <c r="A32" s="109" t="s">
        <v>90</v>
      </c>
      <c r="B32" s="110">
        <v>0</v>
      </c>
    </row>
    <row r="33" ht="24.75" customHeight="1" spans="1:2">
      <c r="A33" s="109" t="s">
        <v>91</v>
      </c>
      <c r="B33" s="110">
        <v>0</v>
      </c>
    </row>
    <row r="34" ht="24.75" customHeight="1" spans="1:2">
      <c r="A34" s="109" t="s">
        <v>92</v>
      </c>
      <c r="B34" s="110">
        <v>0</v>
      </c>
    </row>
    <row r="35" ht="24.75" customHeight="1" spans="1:2">
      <c r="A35" s="109" t="s">
        <v>93</v>
      </c>
      <c r="B35" s="110">
        <v>0</v>
      </c>
    </row>
    <row r="36" ht="24.75" customHeight="1" spans="1:2">
      <c r="A36" s="109" t="s">
        <v>94</v>
      </c>
      <c r="B36" s="110">
        <f>SUM(B17,B23,B30)</f>
        <v>6865289.3</v>
      </c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G23"/>
  <sheetViews>
    <sheetView showGridLines="0" showZeros="0" workbookViewId="0">
      <selection activeCell="C31" sqref="C31"/>
    </sheetView>
  </sheetViews>
  <sheetFormatPr defaultColWidth="9" defaultRowHeight="12.75" customHeight="1" outlineLevelCol="6"/>
  <cols>
    <col min="1" max="1" width="37.1428571428571" style="13" customWidth="1"/>
    <col min="2" max="4" width="17.2857142857143" style="13" customWidth="1"/>
    <col min="5" max="5" width="15.1428571428571" style="13" customWidth="1"/>
    <col min="6" max="7" width="6.85714285714286" style="13" customWidth="1"/>
  </cols>
  <sheetData>
    <row r="1" ht="24.75" customHeight="1" spans="1:1">
      <c r="A1" s="25" t="s">
        <v>28</v>
      </c>
    </row>
    <row r="2" ht="24.75" customHeight="1" spans="1:5">
      <c r="A2" s="95" t="s">
        <v>95</v>
      </c>
      <c r="B2" s="95"/>
      <c r="C2" s="95"/>
      <c r="D2" s="95"/>
      <c r="E2" s="95"/>
    </row>
    <row r="3" ht="24.75" customHeight="1" spans="1:5">
      <c r="A3" s="87"/>
      <c r="B3" s="87"/>
      <c r="E3" s="16" t="s">
        <v>30</v>
      </c>
    </row>
    <row r="4" ht="24.75" customHeight="1" spans="1:5">
      <c r="A4" s="27" t="s">
        <v>96</v>
      </c>
      <c r="B4" s="27" t="s">
        <v>97</v>
      </c>
      <c r="C4" s="28" t="s">
        <v>98</v>
      </c>
      <c r="D4" s="29" t="s">
        <v>99</v>
      </c>
      <c r="E4" s="96" t="s">
        <v>100</v>
      </c>
    </row>
    <row r="5" ht="24.75" customHeight="1" spans="1:5">
      <c r="A5" s="27" t="s">
        <v>101</v>
      </c>
      <c r="B5" s="27">
        <v>1</v>
      </c>
      <c r="C5" s="28">
        <v>2</v>
      </c>
      <c r="D5" s="29">
        <v>3</v>
      </c>
      <c r="E5" s="97">
        <v>4</v>
      </c>
    </row>
    <row r="6" s="12" customFormat="1" ht="29.25" customHeight="1" spans="1:7">
      <c r="A6" s="65" t="s">
        <v>102</v>
      </c>
      <c r="B6" s="66">
        <v>6865289.3</v>
      </c>
      <c r="C6" s="66">
        <v>4765289.3</v>
      </c>
      <c r="D6" s="66">
        <v>2100000</v>
      </c>
      <c r="E6" s="98"/>
      <c r="F6" s="1"/>
      <c r="G6" s="1"/>
    </row>
    <row r="7" ht="29.25" customHeight="1" spans="1:5">
      <c r="A7" s="69" t="s">
        <v>103</v>
      </c>
      <c r="B7" s="66">
        <v>5558483.65</v>
      </c>
      <c r="C7" s="66">
        <v>3758483.65</v>
      </c>
      <c r="D7" s="66">
        <v>1800000</v>
      </c>
      <c r="E7" s="98"/>
    </row>
    <row r="8" ht="29.25" customHeight="1" spans="1:5">
      <c r="A8" s="71" t="s">
        <v>104</v>
      </c>
      <c r="B8" s="72">
        <v>5558483.65</v>
      </c>
      <c r="C8" s="72">
        <v>3758483.65</v>
      </c>
      <c r="D8" s="72">
        <v>1800000</v>
      </c>
      <c r="E8" s="98"/>
    </row>
    <row r="9" ht="29.25" customHeight="1" spans="1:5">
      <c r="A9" s="74" t="s">
        <v>105</v>
      </c>
      <c r="B9" s="72">
        <v>5558483.65</v>
      </c>
      <c r="C9" s="72">
        <v>3758483.65</v>
      </c>
      <c r="D9" s="72">
        <v>1800000</v>
      </c>
      <c r="E9" s="99"/>
    </row>
    <row r="10" ht="29.25" customHeight="1" spans="1:5">
      <c r="A10" s="69" t="s">
        <v>106</v>
      </c>
      <c r="B10" s="66">
        <v>300000</v>
      </c>
      <c r="C10" s="66">
        <v>0</v>
      </c>
      <c r="D10" s="66">
        <v>300000</v>
      </c>
      <c r="E10" s="98"/>
    </row>
    <row r="11" ht="29.25" customHeight="1" spans="1:5">
      <c r="A11" s="71" t="s">
        <v>107</v>
      </c>
      <c r="B11" s="72">
        <v>300000</v>
      </c>
      <c r="C11" s="72">
        <v>0</v>
      </c>
      <c r="D11" s="72">
        <v>300000</v>
      </c>
      <c r="E11" s="98"/>
    </row>
    <row r="12" ht="29.25" customHeight="1" spans="1:5">
      <c r="A12" s="74" t="s">
        <v>108</v>
      </c>
      <c r="B12" s="72">
        <v>300000</v>
      </c>
      <c r="C12" s="72">
        <v>0</v>
      </c>
      <c r="D12" s="72">
        <v>300000</v>
      </c>
      <c r="E12" s="99"/>
    </row>
    <row r="13" ht="29.25" customHeight="1" spans="1:5">
      <c r="A13" s="69" t="s">
        <v>109</v>
      </c>
      <c r="B13" s="66">
        <v>433158.26</v>
      </c>
      <c r="C13" s="66">
        <v>433158.26</v>
      </c>
      <c r="D13" s="66"/>
      <c r="E13" s="99">
        <v>0</v>
      </c>
    </row>
    <row r="14" ht="29.25" customHeight="1" spans="1:5">
      <c r="A14" s="71" t="s">
        <v>110</v>
      </c>
      <c r="B14" s="72">
        <v>433158.26</v>
      </c>
      <c r="C14" s="72">
        <v>433158.26</v>
      </c>
      <c r="D14" s="66"/>
      <c r="E14" s="98">
        <v>0</v>
      </c>
    </row>
    <row r="15" ht="29.25" customHeight="1" spans="1:5">
      <c r="A15" s="74" t="s">
        <v>111</v>
      </c>
      <c r="B15" s="72">
        <v>433158.26</v>
      </c>
      <c r="C15" s="72">
        <v>433158.26</v>
      </c>
      <c r="D15" s="100">
        <f>SUM(D16:D18)</f>
        <v>0</v>
      </c>
      <c r="E15" s="98">
        <v>0</v>
      </c>
    </row>
    <row r="16" ht="29.25" customHeight="1" spans="1:5">
      <c r="A16" s="69" t="s">
        <v>112</v>
      </c>
      <c r="B16" s="66">
        <v>262951.34</v>
      </c>
      <c r="C16" s="66">
        <v>262951.34</v>
      </c>
      <c r="D16" s="76"/>
      <c r="E16" s="99">
        <v>0</v>
      </c>
    </row>
    <row r="17" ht="29.25" customHeight="1" spans="1:5">
      <c r="A17" s="71" t="s">
        <v>113</v>
      </c>
      <c r="B17" s="72">
        <v>262951.34</v>
      </c>
      <c r="C17" s="72">
        <v>262951.34</v>
      </c>
      <c r="D17" s="76"/>
      <c r="E17" s="99">
        <v>0</v>
      </c>
    </row>
    <row r="18" ht="29.25" customHeight="1" spans="1:5">
      <c r="A18" s="74" t="s">
        <v>114</v>
      </c>
      <c r="B18" s="72">
        <v>171909.69</v>
      </c>
      <c r="C18" s="72">
        <v>171909.69</v>
      </c>
      <c r="D18" s="76"/>
      <c r="E18" s="99"/>
    </row>
    <row r="19" ht="29.25" customHeight="1" spans="1:5">
      <c r="A19" s="74" t="s">
        <v>115</v>
      </c>
      <c r="B19" s="72">
        <v>81217.17</v>
      </c>
      <c r="C19" s="72">
        <v>81217.17</v>
      </c>
      <c r="D19" s="100"/>
      <c r="E19" s="98">
        <v>0</v>
      </c>
    </row>
    <row r="20" ht="29.25" customHeight="1" spans="1:5">
      <c r="A20" s="74" t="s">
        <v>116</v>
      </c>
      <c r="B20" s="72">
        <v>9824.48</v>
      </c>
      <c r="C20" s="72">
        <v>9824.48</v>
      </c>
      <c r="D20" s="101"/>
      <c r="E20" s="102">
        <v>0</v>
      </c>
    </row>
    <row r="21" ht="27" customHeight="1" spans="1:5">
      <c r="A21" s="69" t="s">
        <v>117</v>
      </c>
      <c r="B21" s="66">
        <v>310696.05</v>
      </c>
      <c r="C21" s="66">
        <v>310696.05</v>
      </c>
      <c r="D21" s="103"/>
      <c r="E21" s="104"/>
    </row>
    <row r="22" ht="24" customHeight="1" spans="1:5">
      <c r="A22" s="71" t="s">
        <v>118</v>
      </c>
      <c r="B22" s="72">
        <v>310696.05</v>
      </c>
      <c r="C22" s="73">
        <v>310696.05</v>
      </c>
      <c r="D22" s="103"/>
      <c r="E22" s="104"/>
    </row>
    <row r="23" ht="24" customHeight="1" spans="1:5">
      <c r="A23" s="74" t="s">
        <v>119</v>
      </c>
      <c r="B23" s="72">
        <v>310696.05</v>
      </c>
      <c r="C23" s="73">
        <v>310696.05</v>
      </c>
      <c r="D23" s="103"/>
      <c r="E23" s="10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CU33"/>
  <sheetViews>
    <sheetView showGridLines="0" showZeros="0" workbookViewId="0">
      <selection activeCell="H31" sqref="H31"/>
    </sheetView>
  </sheetViews>
  <sheetFormatPr defaultColWidth="9" defaultRowHeight="12.75" customHeight="1"/>
  <cols>
    <col min="1" max="1" width="33.1428571428571" style="13" customWidth="1"/>
    <col min="2" max="2" width="24.5714285714286" style="13" customWidth="1"/>
    <col min="3" max="3" width="29" style="13" customWidth="1"/>
    <col min="4" max="4" width="22.5714285714286" style="13" customWidth="1"/>
    <col min="5" max="99" width="9" style="13" customWidth="1"/>
  </cols>
  <sheetData>
    <row r="1" ht="25.5" customHeight="1" spans="1:98">
      <c r="A1" s="25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</row>
    <row r="2" ht="25.5" customHeight="1" spans="1:98">
      <c r="A2" s="81" t="s">
        <v>120</v>
      </c>
      <c r="B2" s="81"/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</row>
    <row r="3" ht="16.5" customHeight="1" spans="2:98">
      <c r="B3" s="83"/>
      <c r="C3" s="84"/>
      <c r="D3" s="16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</row>
    <row r="4" ht="16.5" customHeight="1" spans="1:98">
      <c r="A4" s="27" t="s">
        <v>121</v>
      </c>
      <c r="B4" s="29"/>
      <c r="C4" s="86" t="s">
        <v>122</v>
      </c>
      <c r="D4" s="8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</row>
    <row r="5" ht="16.5" customHeight="1" spans="1:98">
      <c r="A5" s="27" t="s">
        <v>33</v>
      </c>
      <c r="B5" s="28" t="s">
        <v>34</v>
      </c>
      <c r="C5" s="55" t="s">
        <v>33</v>
      </c>
      <c r="D5" s="87" t="s">
        <v>102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</row>
    <row r="6" s="12" customFormat="1" ht="16.5" customHeight="1" spans="1:99">
      <c r="A6" s="88" t="s">
        <v>123</v>
      </c>
      <c r="B6" s="89">
        <f>SUM(B7:B9)</f>
        <v>6865289.3</v>
      </c>
      <c r="C6" s="90" t="s">
        <v>124</v>
      </c>
      <c r="D6" s="91">
        <f>SUM(D7:D32)</f>
        <v>6865289.3</v>
      </c>
      <c r="E6" s="6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1"/>
    </row>
    <row r="7" s="12" customFormat="1" ht="16.5" customHeight="1" spans="1:99">
      <c r="A7" s="88" t="s">
        <v>125</v>
      </c>
      <c r="B7" s="89">
        <v>6865289.3</v>
      </c>
      <c r="C7" s="90" t="s">
        <v>126</v>
      </c>
      <c r="D7" s="91">
        <v>5558483.65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1"/>
    </row>
    <row r="8" s="12" customFormat="1" ht="16.5" customHeight="1" spans="1:99">
      <c r="A8" s="88" t="s">
        <v>127</v>
      </c>
      <c r="B8" s="89">
        <v>0</v>
      </c>
      <c r="C8" s="90" t="s">
        <v>128</v>
      </c>
      <c r="D8" s="91">
        <v>0</v>
      </c>
      <c r="E8" s="6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1"/>
    </row>
    <row r="9" s="12" customFormat="1" ht="16.5" customHeight="1" spans="1:99">
      <c r="A9" s="88" t="s">
        <v>129</v>
      </c>
      <c r="B9" s="89"/>
      <c r="C9" s="90" t="s">
        <v>130</v>
      </c>
      <c r="D9" s="91"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1"/>
    </row>
    <row r="10" s="12" customFormat="1" ht="16.5" customHeight="1" spans="1:99">
      <c r="A10" s="88"/>
      <c r="B10" s="92"/>
      <c r="C10" s="90" t="s">
        <v>131</v>
      </c>
      <c r="D10" s="91">
        <v>300000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1"/>
    </row>
    <row r="11" s="12" customFormat="1" ht="16.5" customHeight="1" spans="1:99">
      <c r="A11" s="88"/>
      <c r="B11" s="92"/>
      <c r="C11" s="90" t="s">
        <v>132</v>
      </c>
      <c r="D11" s="91"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1"/>
    </row>
    <row r="12" s="12" customFormat="1" ht="16.5" customHeight="1" spans="1:99">
      <c r="A12" s="88"/>
      <c r="B12" s="92"/>
      <c r="C12" s="90" t="s">
        <v>133</v>
      </c>
      <c r="D12" s="91"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1"/>
    </row>
    <row r="13" s="12" customFormat="1" ht="16.5" customHeight="1" spans="1:99">
      <c r="A13" s="93"/>
      <c r="B13" s="89"/>
      <c r="C13" s="90" t="s">
        <v>134</v>
      </c>
      <c r="D13" s="91"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1"/>
    </row>
    <row r="14" s="12" customFormat="1" ht="16.5" customHeight="1" spans="1:99">
      <c r="A14" s="93"/>
      <c r="B14" s="94"/>
      <c r="C14" s="90" t="s">
        <v>135</v>
      </c>
      <c r="D14" s="91">
        <v>433158.26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1"/>
    </row>
    <row r="15" s="12" customFormat="1" ht="16.5" customHeight="1" spans="1:99">
      <c r="A15" s="93"/>
      <c r="B15" s="89"/>
      <c r="C15" s="90" t="s">
        <v>136</v>
      </c>
      <c r="D15" s="91">
        <v>262951.34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1"/>
    </row>
    <row r="16" s="12" customFormat="1" ht="16.5" customHeight="1" spans="1:99">
      <c r="A16" s="93"/>
      <c r="B16" s="89"/>
      <c r="C16" s="90" t="s">
        <v>137</v>
      </c>
      <c r="D16" s="91"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1"/>
    </row>
    <row r="17" s="12" customFormat="1" ht="16.5" customHeight="1" spans="1:99">
      <c r="A17" s="93"/>
      <c r="B17" s="89"/>
      <c r="C17" s="90" t="s">
        <v>138</v>
      </c>
      <c r="D17" s="91"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1"/>
    </row>
    <row r="18" s="12" customFormat="1" ht="16.5" customHeight="1" spans="1:99">
      <c r="A18" s="93"/>
      <c r="B18" s="89"/>
      <c r="C18" s="90" t="s">
        <v>139</v>
      </c>
      <c r="D18" s="91"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1"/>
    </row>
    <row r="19" s="12" customFormat="1" ht="16.5" customHeight="1" spans="1:99">
      <c r="A19" s="93"/>
      <c r="B19" s="89"/>
      <c r="C19" s="90" t="s">
        <v>140</v>
      </c>
      <c r="D19" s="91">
        <v>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1"/>
    </row>
    <row r="20" s="12" customFormat="1" ht="16.5" customHeight="1" spans="1:99">
      <c r="A20" s="93"/>
      <c r="B20" s="89"/>
      <c r="C20" s="90" t="s">
        <v>141</v>
      </c>
      <c r="D20" s="91"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1"/>
    </row>
    <row r="21" s="12" customFormat="1" ht="16.5" customHeight="1" spans="1:99">
      <c r="A21" s="93"/>
      <c r="B21" s="89"/>
      <c r="C21" s="90" t="s">
        <v>142</v>
      </c>
      <c r="D21" s="91"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1"/>
    </row>
    <row r="22" s="12" customFormat="1" ht="16.5" customHeight="1" spans="1:99">
      <c r="A22" s="93"/>
      <c r="B22" s="89"/>
      <c r="C22" s="90" t="s">
        <v>143</v>
      </c>
      <c r="D22" s="91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1"/>
    </row>
    <row r="23" s="12" customFormat="1" ht="16.5" customHeight="1" spans="1:99">
      <c r="A23" s="93"/>
      <c r="B23" s="89"/>
      <c r="C23" s="90" t="s">
        <v>144</v>
      </c>
      <c r="D23" s="91"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1"/>
    </row>
    <row r="24" s="12" customFormat="1" ht="16.5" customHeight="1" spans="1:99">
      <c r="A24" s="93"/>
      <c r="B24" s="89"/>
      <c r="C24" s="90" t="s">
        <v>145</v>
      </c>
      <c r="D24" s="91"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1"/>
    </row>
    <row r="25" s="12" customFormat="1" ht="16.5" customHeight="1" spans="1:99">
      <c r="A25" s="93"/>
      <c r="B25" s="89"/>
      <c r="C25" s="90" t="s">
        <v>146</v>
      </c>
      <c r="D25" s="91">
        <v>310696.05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1"/>
    </row>
    <row r="26" s="12" customFormat="1" ht="16.5" customHeight="1" spans="1:99">
      <c r="A26" s="93"/>
      <c r="B26" s="89"/>
      <c r="C26" s="90" t="s">
        <v>147</v>
      </c>
      <c r="D26" s="91"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1"/>
    </row>
    <row r="27" s="12" customFormat="1" ht="16.5" customHeight="1" spans="1:99">
      <c r="A27" s="93"/>
      <c r="B27" s="89"/>
      <c r="C27" s="90" t="s">
        <v>148</v>
      </c>
      <c r="D27" s="91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1"/>
    </row>
    <row r="28" s="12" customFormat="1" ht="16.5" customHeight="1" spans="1:99">
      <c r="A28" s="93"/>
      <c r="B28" s="89"/>
      <c r="C28" s="90" t="s">
        <v>149</v>
      </c>
      <c r="D28" s="91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1"/>
    </row>
    <row r="29" s="12" customFormat="1" ht="16.5" customHeight="1" spans="1:99">
      <c r="A29" s="93"/>
      <c r="B29" s="89"/>
      <c r="C29" s="90" t="s">
        <v>150</v>
      </c>
      <c r="D29" s="91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1"/>
    </row>
    <row r="30" s="12" customFormat="1" ht="16.5" customHeight="1" spans="1:99">
      <c r="A30" s="93"/>
      <c r="B30" s="89"/>
      <c r="C30" s="90" t="s">
        <v>151</v>
      </c>
      <c r="D30" s="91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1"/>
    </row>
    <row r="31" s="12" customFormat="1" ht="16.5" customHeight="1" spans="1:99">
      <c r="A31" s="93"/>
      <c r="B31" s="89"/>
      <c r="C31" s="90" t="s">
        <v>152</v>
      </c>
      <c r="D31" s="91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1"/>
    </row>
    <row r="32" s="12" customFormat="1" ht="16.5" customHeight="1" spans="1:99">
      <c r="A32" s="93"/>
      <c r="B32" s="89"/>
      <c r="C32" s="90" t="s">
        <v>153</v>
      </c>
      <c r="D32" s="91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1"/>
    </row>
    <row r="33" ht="16.5" customHeight="1" spans="1:98">
      <c r="A33" s="86" t="s">
        <v>154</v>
      </c>
      <c r="B33" s="49">
        <f>B6</f>
        <v>6865289.3</v>
      </c>
      <c r="C33" s="28" t="s">
        <v>155</v>
      </c>
      <c r="D33" s="91">
        <f>D6</f>
        <v>6865289.3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M9"/>
  <sheetViews>
    <sheetView showGridLines="0" showZeros="0" workbookViewId="0">
      <selection activeCell="F31" sqref="F31"/>
    </sheetView>
  </sheetViews>
  <sheetFormatPr defaultColWidth="9" defaultRowHeight="12.75" customHeight="1"/>
  <cols>
    <col min="1" max="1" width="41.8571428571429" style="13" customWidth="1"/>
    <col min="2" max="2" width="14.4285714285714" style="13" customWidth="1"/>
    <col min="3" max="11" width="14.2857142857143" style="13" customWidth="1"/>
    <col min="12" max="13" width="6.85714285714286" style="13" customWidth="1"/>
  </cols>
  <sheetData>
    <row r="1" ht="24.75" customHeight="1" spans="1:1">
      <c r="A1" s="25" t="s">
        <v>28</v>
      </c>
    </row>
    <row r="2" ht="24.75" customHeight="1" spans="1:11">
      <c r="A2" s="15" t="s">
        <v>156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4.75" customHeight="1" spans="11:11">
      <c r="K3" s="16" t="s">
        <v>30</v>
      </c>
    </row>
    <row r="4" ht="24.75" customHeight="1" spans="1:11">
      <c r="A4" s="27" t="s">
        <v>157</v>
      </c>
      <c r="B4" s="28" t="s">
        <v>102</v>
      </c>
      <c r="C4" s="28" t="s">
        <v>158</v>
      </c>
      <c r="D4" s="28"/>
      <c r="E4" s="28"/>
      <c r="F4" s="28" t="s">
        <v>159</v>
      </c>
      <c r="G4" s="28"/>
      <c r="H4" s="28"/>
      <c r="I4" s="28" t="s">
        <v>160</v>
      </c>
      <c r="J4" s="28"/>
      <c r="K4" s="29"/>
    </row>
    <row r="5" ht="24.75" customHeight="1" spans="1:11">
      <c r="A5" s="27"/>
      <c r="B5" s="28"/>
      <c r="C5" s="28" t="s">
        <v>102</v>
      </c>
      <c r="D5" s="28" t="s">
        <v>98</v>
      </c>
      <c r="E5" s="28" t="s">
        <v>99</v>
      </c>
      <c r="F5" s="28" t="s">
        <v>102</v>
      </c>
      <c r="G5" s="28" t="s">
        <v>98</v>
      </c>
      <c r="H5" s="28" t="s">
        <v>99</v>
      </c>
      <c r="I5" s="55" t="s">
        <v>102</v>
      </c>
      <c r="J5" s="55" t="s">
        <v>98</v>
      </c>
      <c r="K5" s="56" t="s">
        <v>99</v>
      </c>
    </row>
    <row r="6" ht="24.75" customHeight="1" spans="1:11">
      <c r="A6" s="27" t="s">
        <v>101</v>
      </c>
      <c r="B6" s="28">
        <v>1</v>
      </c>
      <c r="C6" s="28">
        <v>2</v>
      </c>
      <c r="D6" s="28">
        <v>3</v>
      </c>
      <c r="E6" s="28">
        <v>4</v>
      </c>
      <c r="F6" s="28">
        <v>2</v>
      </c>
      <c r="G6" s="28">
        <v>3</v>
      </c>
      <c r="H6" s="28">
        <v>4</v>
      </c>
      <c r="I6" s="28">
        <v>2</v>
      </c>
      <c r="J6" s="28">
        <v>3</v>
      </c>
      <c r="K6" s="29">
        <v>4</v>
      </c>
    </row>
    <row r="7" s="12" customFormat="1" ht="24.75" customHeight="1" spans="1:13">
      <c r="A7" s="46" t="s">
        <v>102</v>
      </c>
      <c r="B7" s="79">
        <f>B8</f>
        <v>6865289.3</v>
      </c>
      <c r="C7" s="79">
        <f t="shared" ref="C7:K7" si="0">C8</f>
        <v>6865289.3</v>
      </c>
      <c r="D7" s="79">
        <f t="shared" si="0"/>
        <v>4765289.3</v>
      </c>
      <c r="E7" s="79">
        <f t="shared" si="0"/>
        <v>2100000</v>
      </c>
      <c r="F7" s="79">
        <f t="shared" si="0"/>
        <v>0</v>
      </c>
      <c r="G7" s="79">
        <f t="shared" si="0"/>
        <v>0</v>
      </c>
      <c r="H7" s="79">
        <f t="shared" si="0"/>
        <v>0</v>
      </c>
      <c r="I7" s="79">
        <f t="shared" si="0"/>
        <v>0</v>
      </c>
      <c r="J7" s="79">
        <f t="shared" si="0"/>
        <v>0</v>
      </c>
      <c r="K7" s="80">
        <f t="shared" si="0"/>
        <v>0</v>
      </c>
      <c r="L7" s="1"/>
      <c r="M7" s="1"/>
    </row>
    <row r="8" ht="24.75" customHeight="1" spans="1:11">
      <c r="A8" s="46" t="s">
        <v>161</v>
      </c>
      <c r="B8" s="79">
        <f>SUM(C8,F8,I8)</f>
        <v>6865289.3</v>
      </c>
      <c r="C8" s="79">
        <f>SUM(D8:E8)</f>
        <v>6865289.3</v>
      </c>
      <c r="D8" s="79">
        <f>SUM(D9:D9)</f>
        <v>4765289.3</v>
      </c>
      <c r="E8" s="79">
        <f>SUM(E9:E9)</f>
        <v>2100000</v>
      </c>
      <c r="F8" s="79">
        <f>SUM(G8:H8)</f>
        <v>0</v>
      </c>
      <c r="G8" s="79">
        <f t="shared" ref="C8:K8" si="1">SUM(G9:G9)</f>
        <v>0</v>
      </c>
      <c r="H8" s="79">
        <f t="shared" si="1"/>
        <v>0</v>
      </c>
      <c r="I8" s="79">
        <f>SUM(J8:K8)</f>
        <v>0</v>
      </c>
      <c r="J8" s="79">
        <f t="shared" si="1"/>
        <v>0</v>
      </c>
      <c r="K8" s="80">
        <f t="shared" si="1"/>
        <v>0</v>
      </c>
    </row>
    <row r="9" ht="24.75" customHeight="1" spans="1:11">
      <c r="A9" s="8" t="s">
        <v>162</v>
      </c>
      <c r="B9" s="9">
        <f>SUM(C9,F9,I9)</f>
        <v>6865289.3</v>
      </c>
      <c r="C9" s="9">
        <f>SUM(D9:E9)</f>
        <v>6865289.3</v>
      </c>
      <c r="D9" s="9">
        <v>4765289.3</v>
      </c>
      <c r="E9" s="9">
        <v>2100000</v>
      </c>
      <c r="F9" s="9">
        <f>SUM(G9:H9)</f>
        <v>0</v>
      </c>
      <c r="G9" s="9"/>
      <c r="H9" s="9"/>
      <c r="I9" s="9">
        <f>SUM(J9:K9)</f>
        <v>0</v>
      </c>
      <c r="J9" s="9"/>
      <c r="K9" s="10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G24"/>
  <sheetViews>
    <sheetView showGridLines="0" showZeros="0" workbookViewId="0">
      <selection activeCell="J13" sqref="J13"/>
    </sheetView>
  </sheetViews>
  <sheetFormatPr defaultColWidth="9" defaultRowHeight="12.75" customHeight="1" outlineLevelCol="6"/>
  <cols>
    <col min="1" max="1" width="18" style="13" customWidth="1"/>
    <col min="2" max="2" width="36.2857142857143" style="13" customWidth="1"/>
    <col min="3" max="5" width="17.8571428571429" style="13" customWidth="1"/>
    <col min="6" max="7" width="6.85714285714286" style="13" customWidth="1"/>
  </cols>
  <sheetData>
    <row r="1" ht="24.75" customHeight="1" spans="1:2">
      <c r="A1" s="25" t="s">
        <v>28</v>
      </c>
      <c r="B1" s="26"/>
    </row>
    <row r="2" ht="24.75" customHeight="1" spans="1:5">
      <c r="A2" s="15" t="s">
        <v>163</v>
      </c>
      <c r="B2" s="15"/>
      <c r="C2" s="15"/>
      <c r="D2" s="15"/>
      <c r="E2" s="15"/>
    </row>
    <row r="3" ht="24.75" customHeight="1" spans="5:5">
      <c r="E3" s="16" t="s">
        <v>30</v>
      </c>
    </row>
    <row r="4" ht="24.75" customHeight="1" spans="1:5">
      <c r="A4" s="27" t="s">
        <v>96</v>
      </c>
      <c r="B4" s="28"/>
      <c r="C4" s="27" t="s">
        <v>158</v>
      </c>
      <c r="D4" s="28"/>
      <c r="E4" s="29"/>
    </row>
    <row r="5" ht="24.75" customHeight="1" spans="1:5">
      <c r="A5" s="27" t="s">
        <v>164</v>
      </c>
      <c r="B5" s="28" t="s">
        <v>165</v>
      </c>
      <c r="C5" s="55" t="s">
        <v>102</v>
      </c>
      <c r="D5" s="55" t="s">
        <v>98</v>
      </c>
      <c r="E5" s="56" t="s">
        <v>99</v>
      </c>
    </row>
    <row r="6" ht="24.75" customHeight="1" spans="1:5">
      <c r="A6" s="27" t="s">
        <v>101</v>
      </c>
      <c r="B6" s="28" t="s">
        <v>101</v>
      </c>
      <c r="C6" s="28">
        <v>1</v>
      </c>
      <c r="D6" s="28">
        <v>2</v>
      </c>
      <c r="E6" s="29">
        <v>3</v>
      </c>
    </row>
    <row r="7" s="12" customFormat="1" ht="24.75" customHeight="1" spans="1:7">
      <c r="A7" s="46"/>
      <c r="B7" s="65" t="s">
        <v>102</v>
      </c>
      <c r="C7" s="66">
        <v>6865289.3</v>
      </c>
      <c r="D7" s="66">
        <v>4765289.3</v>
      </c>
      <c r="E7" s="67">
        <v>2100000</v>
      </c>
      <c r="F7" s="1"/>
      <c r="G7" s="1"/>
    </row>
    <row r="8" ht="24.75" customHeight="1" spans="1:5">
      <c r="A8" s="68" t="s">
        <v>166</v>
      </c>
      <c r="B8" s="69" t="s">
        <v>103</v>
      </c>
      <c r="C8" s="66">
        <v>5558483.65</v>
      </c>
      <c r="D8" s="66">
        <v>3758483.65</v>
      </c>
      <c r="E8" s="67">
        <v>1800000</v>
      </c>
    </row>
    <row r="9" ht="24.75" customHeight="1" spans="1:5">
      <c r="A9" s="70" t="s">
        <v>167</v>
      </c>
      <c r="B9" s="71" t="s">
        <v>104</v>
      </c>
      <c r="C9" s="72">
        <v>5558483.65</v>
      </c>
      <c r="D9" s="72">
        <v>3758483.65</v>
      </c>
      <c r="E9" s="73">
        <v>1800000</v>
      </c>
    </row>
    <row r="10" ht="24.75" customHeight="1" spans="1:5">
      <c r="A10" s="71" t="s">
        <v>168</v>
      </c>
      <c r="B10" s="74" t="s">
        <v>105</v>
      </c>
      <c r="C10" s="72">
        <v>5558483.65</v>
      </c>
      <c r="D10" s="72">
        <v>3758483.65</v>
      </c>
      <c r="E10" s="73">
        <v>1800000</v>
      </c>
    </row>
    <row r="11" ht="24.75" customHeight="1" spans="1:5">
      <c r="A11" s="68" t="s">
        <v>169</v>
      </c>
      <c r="B11" s="69" t="s">
        <v>106</v>
      </c>
      <c r="C11" s="66">
        <v>300000</v>
      </c>
      <c r="D11" s="66">
        <v>0</v>
      </c>
      <c r="E11" s="67">
        <v>300000</v>
      </c>
    </row>
    <row r="12" ht="24.75" customHeight="1" spans="1:5">
      <c r="A12" s="70" t="s">
        <v>170</v>
      </c>
      <c r="B12" s="71" t="s">
        <v>107</v>
      </c>
      <c r="C12" s="72">
        <v>300000</v>
      </c>
      <c r="D12" s="72">
        <v>0</v>
      </c>
      <c r="E12" s="73">
        <v>300000</v>
      </c>
    </row>
    <row r="13" ht="24.75" customHeight="1" spans="1:5">
      <c r="A13" s="71" t="s">
        <v>171</v>
      </c>
      <c r="B13" s="74" t="s">
        <v>108</v>
      </c>
      <c r="C13" s="72">
        <v>300000</v>
      </c>
      <c r="D13" s="72">
        <v>0</v>
      </c>
      <c r="E13" s="73">
        <v>300000</v>
      </c>
    </row>
    <row r="14" ht="24.75" customHeight="1" spans="1:5">
      <c r="A14" s="68" t="s">
        <v>172</v>
      </c>
      <c r="B14" s="69" t="s">
        <v>109</v>
      </c>
      <c r="C14" s="66">
        <v>433158.26</v>
      </c>
      <c r="D14" s="66">
        <v>433158.26</v>
      </c>
      <c r="E14" s="67"/>
    </row>
    <row r="15" ht="24.75" customHeight="1" spans="1:5">
      <c r="A15" s="70" t="s">
        <v>173</v>
      </c>
      <c r="B15" s="71" t="s">
        <v>110</v>
      </c>
      <c r="C15" s="72">
        <v>433158.26</v>
      </c>
      <c r="D15" s="72">
        <v>433158.26</v>
      </c>
      <c r="E15" s="67"/>
    </row>
    <row r="16" ht="24.75" customHeight="1" spans="1:5">
      <c r="A16" s="71" t="s">
        <v>174</v>
      </c>
      <c r="B16" s="74" t="s">
        <v>111</v>
      </c>
      <c r="C16" s="72">
        <v>433158.26</v>
      </c>
      <c r="D16" s="72">
        <v>433158.26</v>
      </c>
      <c r="E16" s="75">
        <f>SUM(E17:E19)</f>
        <v>0</v>
      </c>
    </row>
    <row r="17" ht="24.75" customHeight="1" spans="1:5">
      <c r="A17" s="68" t="s">
        <v>175</v>
      </c>
      <c r="B17" s="69" t="s">
        <v>112</v>
      </c>
      <c r="C17" s="66">
        <v>262951.34</v>
      </c>
      <c r="D17" s="66">
        <v>262951.34</v>
      </c>
      <c r="E17" s="76"/>
    </row>
    <row r="18" ht="24.75" customHeight="1" spans="1:5">
      <c r="A18" s="70" t="s">
        <v>176</v>
      </c>
      <c r="B18" s="71" t="s">
        <v>113</v>
      </c>
      <c r="C18" s="72">
        <v>262951.34</v>
      </c>
      <c r="D18" s="72">
        <v>262951.34</v>
      </c>
      <c r="E18" s="76"/>
    </row>
    <row r="19" ht="24.75" customHeight="1" spans="1:5">
      <c r="A19" s="71" t="s">
        <v>177</v>
      </c>
      <c r="B19" s="74" t="s">
        <v>114</v>
      </c>
      <c r="C19" s="72">
        <v>171909.69</v>
      </c>
      <c r="D19" s="72">
        <v>171909.69</v>
      </c>
      <c r="E19" s="76"/>
    </row>
    <row r="20" ht="24.75" customHeight="1" spans="1:5">
      <c r="A20" s="71" t="s">
        <v>178</v>
      </c>
      <c r="B20" s="74" t="s">
        <v>115</v>
      </c>
      <c r="C20" s="72">
        <v>81217.17</v>
      </c>
      <c r="D20" s="72">
        <v>81217.17</v>
      </c>
      <c r="E20" s="75"/>
    </row>
    <row r="21" ht="24.75" customHeight="1" spans="1:5">
      <c r="A21" s="71" t="s">
        <v>179</v>
      </c>
      <c r="B21" s="74" t="s">
        <v>116</v>
      </c>
      <c r="C21" s="72">
        <v>9824.48</v>
      </c>
      <c r="D21" s="72">
        <v>9824.48</v>
      </c>
      <c r="E21" s="77"/>
    </row>
    <row r="22" ht="26" customHeight="1" spans="1:5">
      <c r="A22" s="68" t="s">
        <v>180</v>
      </c>
      <c r="B22" s="69" t="s">
        <v>117</v>
      </c>
      <c r="C22" s="66">
        <v>310696.05</v>
      </c>
      <c r="D22" s="66">
        <v>310696.05</v>
      </c>
      <c r="E22" s="78"/>
    </row>
    <row r="23" ht="25" customHeight="1" spans="1:5">
      <c r="A23" s="70" t="s">
        <v>181</v>
      </c>
      <c r="B23" s="71" t="s">
        <v>118</v>
      </c>
      <c r="C23" s="72">
        <v>310696.05</v>
      </c>
      <c r="D23" s="73">
        <v>310696.05</v>
      </c>
      <c r="E23" s="78"/>
    </row>
    <row r="24" ht="25" customHeight="1" spans="1:5">
      <c r="A24" s="71" t="s">
        <v>182</v>
      </c>
      <c r="B24" s="74" t="s">
        <v>119</v>
      </c>
      <c r="C24" s="72">
        <v>310696.05</v>
      </c>
      <c r="D24" s="73">
        <v>310696.05</v>
      </c>
      <c r="E24" s="78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G46"/>
  <sheetViews>
    <sheetView showGridLines="0" showZeros="0" topLeftCell="A13" workbookViewId="0">
      <selection activeCell="E31" sqref="E31:E32"/>
    </sheetView>
  </sheetViews>
  <sheetFormatPr defaultColWidth="9" defaultRowHeight="12.75" customHeight="1" outlineLevelCol="6"/>
  <cols>
    <col min="1" max="1" width="21.2857142857143" style="13" customWidth="1"/>
    <col min="2" max="2" width="43.7142857142857" style="13" customWidth="1"/>
    <col min="3" max="5" width="17.2857142857143" style="13" customWidth="1"/>
    <col min="6" max="7" width="6.85714285714286" style="13" customWidth="1"/>
  </cols>
  <sheetData>
    <row r="1" ht="24.75" customHeight="1" spans="1:2">
      <c r="A1" s="25" t="s">
        <v>28</v>
      </c>
      <c r="B1" s="26"/>
    </row>
    <row r="2" ht="24.75" customHeight="1" spans="1:5">
      <c r="A2" s="52" t="s">
        <v>183</v>
      </c>
      <c r="B2" s="52"/>
      <c r="C2" s="52"/>
      <c r="D2" s="52"/>
      <c r="E2" s="52"/>
    </row>
    <row r="3" ht="24.75" customHeight="1" spans="5:5">
      <c r="E3" s="16" t="s">
        <v>30</v>
      </c>
    </row>
    <row r="4" ht="24.75" customHeight="1" spans="1:5">
      <c r="A4" s="27" t="s">
        <v>184</v>
      </c>
      <c r="B4" s="28"/>
      <c r="C4" s="27" t="s">
        <v>185</v>
      </c>
      <c r="D4" s="28"/>
      <c r="E4" s="29"/>
    </row>
    <row r="5" ht="24.75" customHeight="1" spans="1:5">
      <c r="A5" s="53" t="s">
        <v>164</v>
      </c>
      <c r="B5" s="28" t="s">
        <v>165</v>
      </c>
      <c r="C5" s="54" t="s">
        <v>102</v>
      </c>
      <c r="D5" s="55" t="s">
        <v>186</v>
      </c>
      <c r="E5" s="56" t="s">
        <v>187</v>
      </c>
    </row>
    <row r="6" ht="24.75" customHeight="1" spans="1:5">
      <c r="A6" s="53" t="s">
        <v>101</v>
      </c>
      <c r="B6" s="28" t="s">
        <v>101</v>
      </c>
      <c r="C6" s="27">
        <v>1</v>
      </c>
      <c r="D6" s="28">
        <v>2</v>
      </c>
      <c r="E6" s="29">
        <v>3</v>
      </c>
    </row>
    <row r="7" s="12" customFormat="1" ht="25.5" customHeight="1" spans="1:7">
      <c r="A7" s="46"/>
      <c r="B7" s="31" t="s">
        <v>102</v>
      </c>
      <c r="C7" s="57">
        <f>SUM(C8,C19,C35)</f>
        <v>4765289.3</v>
      </c>
      <c r="D7" s="57">
        <f>SUM(D8,D19,D35)</f>
        <v>4056982.3</v>
      </c>
      <c r="E7" s="58">
        <f>SUM(E8,E19,E35)</f>
        <v>708307</v>
      </c>
      <c r="F7" s="1"/>
      <c r="G7" s="1"/>
    </row>
    <row r="8" ht="25.5" customHeight="1" spans="1:5">
      <c r="A8" s="46" t="s">
        <v>188</v>
      </c>
      <c r="B8" s="31" t="s">
        <v>189</v>
      </c>
      <c r="C8" s="57">
        <f>SUM(D8:E8)</f>
        <v>3827182.3</v>
      </c>
      <c r="D8" s="59">
        <f>SUM(D9:D18)</f>
        <v>3827182.3</v>
      </c>
      <c r="E8" s="60">
        <f>SUM(E9:E18)</f>
        <v>0</v>
      </c>
    </row>
    <row r="9" ht="25.5" customHeight="1" spans="1:5">
      <c r="A9" s="8" t="s">
        <v>190</v>
      </c>
      <c r="B9" s="35" t="s">
        <v>191</v>
      </c>
      <c r="C9" s="61">
        <f>SUM(D9:E9)</f>
        <v>1417235.4</v>
      </c>
      <c r="D9" s="62">
        <v>1417235.4</v>
      </c>
      <c r="E9" s="10"/>
    </row>
    <row r="10" ht="25.5" customHeight="1" spans="1:5">
      <c r="A10" s="8" t="s">
        <v>192</v>
      </c>
      <c r="B10" s="35" t="s">
        <v>193</v>
      </c>
      <c r="C10" s="61">
        <f t="shared" ref="C10:C41" si="0">SUM(D10:E10)</f>
        <v>1285038.3</v>
      </c>
      <c r="D10" s="62">
        <v>1285038.3</v>
      </c>
      <c r="E10" s="10"/>
    </row>
    <row r="11" ht="25.5" customHeight="1" spans="1:5">
      <c r="A11" s="8" t="s">
        <v>194</v>
      </c>
      <c r="B11" s="35" t="s">
        <v>195</v>
      </c>
      <c r="C11" s="61">
        <f t="shared" si="0"/>
        <v>118102.95</v>
      </c>
      <c r="D11" s="62">
        <v>118102.95</v>
      </c>
      <c r="E11" s="10"/>
    </row>
    <row r="12" ht="25.5" customHeight="1" spans="1:5">
      <c r="A12" s="8" t="s">
        <v>196</v>
      </c>
      <c r="B12" s="35" t="s">
        <v>197</v>
      </c>
      <c r="C12" s="61">
        <f t="shared" si="0"/>
        <v>0</v>
      </c>
      <c r="D12" s="62"/>
      <c r="E12" s="10"/>
    </row>
    <row r="13" ht="25.5" customHeight="1" spans="1:5">
      <c r="A13" s="8" t="s">
        <v>198</v>
      </c>
      <c r="B13" s="35" t="s">
        <v>199</v>
      </c>
      <c r="C13" s="61">
        <f t="shared" si="0"/>
        <v>433158.26</v>
      </c>
      <c r="D13" s="62">
        <v>433158.26</v>
      </c>
      <c r="E13" s="10"/>
    </row>
    <row r="14" ht="25.5" customHeight="1" spans="1:5">
      <c r="A14" s="8" t="s">
        <v>200</v>
      </c>
      <c r="B14" s="35" t="s">
        <v>201</v>
      </c>
      <c r="C14" s="61">
        <f t="shared" si="0"/>
        <v>0</v>
      </c>
      <c r="D14" s="62"/>
      <c r="E14" s="10"/>
    </row>
    <row r="15" ht="25.5" customHeight="1" spans="1:5">
      <c r="A15" s="8" t="s">
        <v>202</v>
      </c>
      <c r="B15" s="35" t="s">
        <v>203</v>
      </c>
      <c r="C15" s="61">
        <f t="shared" si="0"/>
        <v>171909.69</v>
      </c>
      <c r="D15" s="62">
        <v>171909.69</v>
      </c>
      <c r="E15" s="10"/>
    </row>
    <row r="16" ht="25.5" customHeight="1" spans="1:5">
      <c r="A16" s="8" t="s">
        <v>204</v>
      </c>
      <c r="B16" s="35" t="s">
        <v>205</v>
      </c>
      <c r="C16" s="61">
        <f t="shared" si="0"/>
        <v>81217.17</v>
      </c>
      <c r="D16" s="62">
        <v>81217.17</v>
      </c>
      <c r="E16" s="10"/>
    </row>
    <row r="17" ht="25.5" customHeight="1" spans="1:5">
      <c r="A17" s="8" t="s">
        <v>206</v>
      </c>
      <c r="B17" s="35" t="s">
        <v>207</v>
      </c>
      <c r="C17" s="61">
        <f t="shared" si="0"/>
        <v>9824.48</v>
      </c>
      <c r="D17" s="62">
        <v>9824.48</v>
      </c>
      <c r="E17" s="10"/>
    </row>
    <row r="18" ht="25.5" customHeight="1" spans="1:5">
      <c r="A18" s="8" t="s">
        <v>208</v>
      </c>
      <c r="B18" s="35" t="s">
        <v>209</v>
      </c>
      <c r="C18" s="61">
        <f t="shared" si="0"/>
        <v>310696.05</v>
      </c>
      <c r="D18" s="62">
        <v>310696.05</v>
      </c>
      <c r="E18" s="10"/>
    </row>
    <row r="19" ht="25.5" customHeight="1" spans="1:5">
      <c r="A19" s="46" t="s">
        <v>210</v>
      </c>
      <c r="B19" s="31" t="s">
        <v>211</v>
      </c>
      <c r="C19" s="57">
        <f t="shared" si="0"/>
        <v>938107</v>
      </c>
      <c r="D19" s="59">
        <f>SUM(D20:D34)</f>
        <v>229800</v>
      </c>
      <c r="E19" s="60">
        <f>SUM(E20:E34)</f>
        <v>708307</v>
      </c>
    </row>
    <row r="20" ht="25.5" customHeight="1" spans="1:5">
      <c r="A20" s="8" t="s">
        <v>212</v>
      </c>
      <c r="B20" s="35" t="s">
        <v>213</v>
      </c>
      <c r="C20" s="61">
        <f t="shared" si="0"/>
        <v>105000</v>
      </c>
      <c r="D20" s="62"/>
      <c r="E20" s="10">
        <v>105000</v>
      </c>
    </row>
    <row r="21" ht="25.5" customHeight="1" spans="1:5">
      <c r="A21" s="8" t="s">
        <v>214</v>
      </c>
      <c r="B21" s="35" t="s">
        <v>215</v>
      </c>
      <c r="C21" s="61">
        <f t="shared" si="0"/>
        <v>0</v>
      </c>
      <c r="D21" s="62"/>
      <c r="E21" s="10"/>
    </row>
    <row r="22" ht="25.5" customHeight="1" spans="1:5">
      <c r="A22" s="8" t="s">
        <v>216</v>
      </c>
      <c r="B22" s="35" t="s">
        <v>217</v>
      </c>
      <c r="C22" s="61">
        <f t="shared" si="0"/>
        <v>10500</v>
      </c>
      <c r="D22" s="62"/>
      <c r="E22" s="10">
        <v>10500</v>
      </c>
    </row>
    <row r="23" ht="25.5" customHeight="1" spans="1:5">
      <c r="A23" s="8" t="s">
        <v>218</v>
      </c>
      <c r="B23" s="35" t="s">
        <v>219</v>
      </c>
      <c r="C23" s="61">
        <f t="shared" si="0"/>
        <v>18375</v>
      </c>
      <c r="D23" s="62"/>
      <c r="E23" s="10">
        <v>18375</v>
      </c>
    </row>
    <row r="24" ht="25.5" customHeight="1" spans="1:5">
      <c r="A24" s="8" t="s">
        <v>220</v>
      </c>
      <c r="B24" s="35" t="s">
        <v>221</v>
      </c>
      <c r="C24" s="61">
        <f t="shared" si="0"/>
        <v>0</v>
      </c>
      <c r="D24" s="62"/>
      <c r="E24" s="10"/>
    </row>
    <row r="25" ht="25.5" customHeight="1" spans="1:5">
      <c r="A25" s="8" t="s">
        <v>222</v>
      </c>
      <c r="B25" s="35" t="s">
        <v>223</v>
      </c>
      <c r="C25" s="61">
        <f t="shared" si="0"/>
        <v>315000</v>
      </c>
      <c r="D25" s="62"/>
      <c r="E25" s="10">
        <v>315000</v>
      </c>
    </row>
    <row r="26" ht="25.5" customHeight="1" spans="1:5">
      <c r="A26" s="8" t="s">
        <v>224</v>
      </c>
      <c r="B26" s="35" t="s">
        <v>225</v>
      </c>
      <c r="C26" s="61">
        <f t="shared" si="0"/>
        <v>0</v>
      </c>
      <c r="D26" s="62"/>
      <c r="E26" s="10"/>
    </row>
    <row r="27" ht="25.5" customHeight="1" spans="1:5">
      <c r="A27" s="8" t="s">
        <v>226</v>
      </c>
      <c r="B27" s="35" t="s">
        <v>227</v>
      </c>
      <c r="C27" s="61">
        <f t="shared" si="0"/>
        <v>15000</v>
      </c>
      <c r="D27" s="62"/>
      <c r="E27" s="10">
        <v>15000</v>
      </c>
    </row>
    <row r="28" ht="25.5" customHeight="1" spans="1:5">
      <c r="A28" s="8" t="s">
        <v>228</v>
      </c>
      <c r="B28" s="35" t="s">
        <v>229</v>
      </c>
      <c r="C28" s="61">
        <f t="shared" si="0"/>
        <v>20246</v>
      </c>
      <c r="D28" s="62"/>
      <c r="E28" s="10">
        <v>20246</v>
      </c>
    </row>
    <row r="29" ht="25.5" customHeight="1" spans="1:5">
      <c r="A29" s="8" t="s">
        <v>230</v>
      </c>
      <c r="B29" s="35" t="s">
        <v>231</v>
      </c>
      <c r="C29" s="61">
        <f t="shared" si="0"/>
        <v>7875</v>
      </c>
      <c r="D29" s="62"/>
      <c r="E29" s="10">
        <v>7875</v>
      </c>
    </row>
    <row r="30" ht="25.5" customHeight="1" spans="1:5">
      <c r="A30" s="8" t="s">
        <v>232</v>
      </c>
      <c r="B30" s="35" t="s">
        <v>233</v>
      </c>
      <c r="C30" s="61">
        <f t="shared" si="0"/>
        <v>49317</v>
      </c>
      <c r="D30" s="62"/>
      <c r="E30" s="10">
        <v>49317</v>
      </c>
    </row>
    <row r="31" ht="25.5" customHeight="1" spans="1:5">
      <c r="A31" s="8" t="s">
        <v>234</v>
      </c>
      <c r="B31" s="35" t="s">
        <v>235</v>
      </c>
      <c r="C31" s="61">
        <f t="shared" si="0"/>
        <v>33744</v>
      </c>
      <c r="D31" s="62"/>
      <c r="E31" s="10">
        <v>33744</v>
      </c>
    </row>
    <row r="32" ht="25.5" customHeight="1" spans="1:5">
      <c r="A32" s="8" t="s">
        <v>236</v>
      </c>
      <c r="B32" s="35" t="s">
        <v>237</v>
      </c>
      <c r="C32" s="61">
        <f t="shared" si="0"/>
        <v>30000</v>
      </c>
      <c r="D32" s="62"/>
      <c r="E32" s="10">
        <v>30000</v>
      </c>
    </row>
    <row r="33" ht="25.5" customHeight="1" spans="1:5">
      <c r="A33" s="8" t="s">
        <v>238</v>
      </c>
      <c r="B33" s="35" t="s">
        <v>239</v>
      </c>
      <c r="C33" s="61">
        <f t="shared" si="0"/>
        <v>264800</v>
      </c>
      <c r="D33" s="62">
        <v>229800</v>
      </c>
      <c r="E33" s="10">
        <v>35000</v>
      </c>
    </row>
    <row r="34" ht="25.5" customHeight="1" spans="1:5">
      <c r="A34" s="8" t="s">
        <v>240</v>
      </c>
      <c r="B34" s="35" t="s">
        <v>241</v>
      </c>
      <c r="C34" s="61">
        <f t="shared" si="0"/>
        <v>68250</v>
      </c>
      <c r="D34" s="62"/>
      <c r="E34" s="10">
        <v>68250</v>
      </c>
    </row>
    <row r="35" ht="25.5" customHeight="1" spans="1:5">
      <c r="A35" s="46" t="s">
        <v>242</v>
      </c>
      <c r="B35" s="31" t="s">
        <v>243</v>
      </c>
      <c r="C35" s="57">
        <f t="shared" si="0"/>
        <v>0</v>
      </c>
      <c r="D35" s="59">
        <f>SUM(D36:D41)</f>
        <v>0</v>
      </c>
      <c r="E35" s="60">
        <f>SUM(E36:E41)</f>
        <v>0</v>
      </c>
    </row>
    <row r="36" ht="25.5" customHeight="1" spans="1:5">
      <c r="A36" s="8" t="s">
        <v>244</v>
      </c>
      <c r="B36" s="35" t="s">
        <v>245</v>
      </c>
      <c r="C36" s="61">
        <f t="shared" si="0"/>
        <v>0</v>
      </c>
      <c r="D36" s="62"/>
      <c r="E36" s="10"/>
    </row>
    <row r="37" ht="25.5" customHeight="1" spans="1:5">
      <c r="A37" s="8" t="s">
        <v>246</v>
      </c>
      <c r="B37" s="35" t="s">
        <v>247</v>
      </c>
      <c r="C37" s="61">
        <f t="shared" si="0"/>
        <v>0</v>
      </c>
      <c r="D37" s="62"/>
      <c r="E37" s="10"/>
    </row>
    <row r="38" ht="25.5" customHeight="1" spans="1:5">
      <c r="A38" s="8" t="s">
        <v>248</v>
      </c>
      <c r="B38" s="35" t="s">
        <v>249</v>
      </c>
      <c r="C38" s="61">
        <f t="shared" si="0"/>
        <v>0</v>
      </c>
      <c r="D38" s="62"/>
      <c r="E38" s="10"/>
    </row>
    <row r="39" ht="25.5" customHeight="1" spans="1:5">
      <c r="A39" s="8" t="s">
        <v>250</v>
      </c>
      <c r="B39" s="35" t="s">
        <v>251</v>
      </c>
      <c r="C39" s="61">
        <f t="shared" si="0"/>
        <v>0</v>
      </c>
      <c r="D39" s="62"/>
      <c r="E39" s="10"/>
    </row>
    <row r="40" ht="25.5" customHeight="1" spans="1:5">
      <c r="A40" s="8" t="s">
        <v>252</v>
      </c>
      <c r="B40" s="35" t="s">
        <v>253</v>
      </c>
      <c r="C40" s="61">
        <f t="shared" si="0"/>
        <v>0</v>
      </c>
      <c r="D40" s="62"/>
      <c r="E40" s="10"/>
    </row>
    <row r="41" ht="25.5" customHeight="1" spans="1:5">
      <c r="A41" s="8" t="s">
        <v>254</v>
      </c>
      <c r="B41" s="35" t="s">
        <v>255</v>
      </c>
      <c r="C41" s="61">
        <f t="shared" si="0"/>
        <v>0</v>
      </c>
      <c r="D41" s="62"/>
      <c r="E41" s="10"/>
    </row>
    <row r="43" ht="19.5" customHeight="1" spans="1:5">
      <c r="A43" s="63" t="s">
        <v>256</v>
      </c>
      <c r="B43"/>
      <c r="C43"/>
      <c r="D43"/>
      <c r="E43"/>
    </row>
    <row r="45" customHeight="1" spans="1:7">
      <c r="A45"/>
      <c r="B45"/>
      <c r="C45"/>
      <c r="D45"/>
      <c r="E45"/>
      <c r="F45" s="64"/>
      <c r="G45" s="64"/>
    </row>
    <row r="46" customHeight="1" spans="1:7">
      <c r="A46"/>
      <c r="B46"/>
      <c r="C46"/>
      <c r="D46"/>
      <c r="E46"/>
      <c r="F46" s="64"/>
      <c r="G46" s="64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轩轩妈咪</cp:lastModifiedBy>
  <dcterms:created xsi:type="dcterms:W3CDTF">2018-01-17T04:55:00Z</dcterms:created>
  <cp:lastPrinted>2018-06-29T01:33:00Z</cp:lastPrinted>
  <dcterms:modified xsi:type="dcterms:W3CDTF">2023-10-10T01:40:34Z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2052-12.1.0.15712</vt:lpwstr>
  </property>
  <property fmtid="{D5CDD505-2E9C-101B-9397-08002B2CF9AE}" pid="4" name="ICV">
    <vt:lpwstr>39BA58009C5D4950B6565472B360AD7C</vt:lpwstr>
  </property>
</Properties>
</file>